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555" windowWidth="11520" windowHeight="4380" tabRatio="944" activeTab="4"/>
  </bookViews>
  <sheets>
    <sheet name="School Form 1 (SF1)" sheetId="14" r:id="rId1"/>
    <sheet name="School Form 2 (SF2)" sheetId="2" r:id="rId2"/>
    <sheet name="School Form 3 (SF3)" sheetId="1" r:id="rId3"/>
    <sheet name="School Form 4 (SF 4)" sheetId="11" r:id="rId4"/>
    <sheet name="School Form 5 (SF5)" sheetId="13" r:id="rId5"/>
    <sheet name="School Form 6 (SF6)" sheetId="7" r:id="rId6"/>
    <sheet name="School Form 7 (SF7)" sheetId="8" r:id="rId7"/>
    <sheet name="important notes" sheetId="15" r:id="rId8"/>
  </sheets>
  <definedNames>
    <definedName name="_xlnm._FilterDatabase" localSheetId="0" hidden="1">'School Form 1 (SF1)'!$A$10:$AA$10</definedName>
    <definedName name="_xlnm.Print_Area" localSheetId="7">'important notes'!$B$1:$M$13</definedName>
    <definedName name="_xlnm.Print_Area" localSheetId="1">'School Form 2 (SF2)'!$A$1:$AQ$87</definedName>
    <definedName name="_xlnm.Print_Area" localSheetId="2">'School Form 3 (SF3)'!$A$1:$T$62</definedName>
    <definedName name="_xlnm.Print_Area" localSheetId="3">'School Form 4 (SF 4)'!$A$1:$AN$346</definedName>
    <definedName name="_xlnm.Print_Area" localSheetId="4">'School Form 5 (SF5)'!$A$1:$Q$61</definedName>
    <definedName name="_xlnm.Print_Titles" localSheetId="0">'School Form 1 (SF1)'!$8:$9</definedName>
    <definedName name="_xlnm.Print_Titles" localSheetId="1">'School Form 2 (SF2)'!$10:$12</definedName>
    <definedName name="_xlnm.Print_Titles" localSheetId="2">'School Form 3 (SF3)'!$9:$11</definedName>
    <definedName name="_xlnm.Print_Titles" localSheetId="4">'School Form 5 (SF5)'!$9:$11</definedName>
    <definedName name="_xlnm.Print_Titles" localSheetId="6">'School Form 7 (SF7)'!$27:$28</definedName>
  </definedNames>
  <calcPr calcId="144525"/>
</workbook>
</file>

<file path=xl/calcChain.xml><?xml version="1.0" encoding="utf-8"?>
<calcChain xmlns="http://schemas.openxmlformats.org/spreadsheetml/2006/main">
  <c r="P32" i="13" l="1"/>
  <c r="P30" i="13"/>
  <c r="P28" i="13"/>
  <c r="P26" i="13"/>
  <c r="P24" i="13"/>
  <c r="AJ52" i="11"/>
  <c r="AI52" i="11"/>
  <c r="AK52" i="11" s="1"/>
  <c r="AG52" i="11"/>
  <c r="AF52" i="11"/>
  <c r="AA52" i="11"/>
  <c r="Z52" i="11"/>
  <c r="AB52" i="11" s="1"/>
  <c r="X52" i="11"/>
  <c r="W52" i="11"/>
  <c r="Y52" i="11" s="1"/>
  <c r="U52" i="11"/>
  <c r="T52" i="11"/>
  <c r="V52" i="11" s="1"/>
  <c r="R52" i="11"/>
  <c r="Q52" i="11"/>
  <c r="O52" i="11"/>
  <c r="N52" i="11"/>
  <c r="P52" i="11" s="1"/>
  <c r="I52" i="11"/>
  <c r="L52" i="11" s="1"/>
  <c r="H52" i="11"/>
  <c r="F52" i="11"/>
  <c r="E52" i="11"/>
  <c r="G52" i="11" s="1"/>
  <c r="AM49" i="11"/>
  <c r="AL49" i="11"/>
  <c r="AK49" i="11"/>
  <c r="AH49" i="11"/>
  <c r="AD49" i="11"/>
  <c r="AC49" i="11"/>
  <c r="AB49" i="11"/>
  <c r="Y49" i="11"/>
  <c r="V49" i="11"/>
  <c r="S49" i="11"/>
  <c r="P49" i="11"/>
  <c r="K49" i="11"/>
  <c r="M49" i="11" s="1"/>
  <c r="J49" i="11"/>
  <c r="G49" i="11"/>
  <c r="AM48" i="11"/>
  <c r="AL48" i="11"/>
  <c r="AN48" i="11" s="1"/>
  <c r="AK48" i="11"/>
  <c r="AH48" i="11"/>
  <c r="AD48" i="11"/>
  <c r="AC48" i="11"/>
  <c r="AE48" i="11" s="1"/>
  <c r="AB48" i="11"/>
  <c r="Y48" i="11"/>
  <c r="V48" i="11"/>
  <c r="S48" i="11"/>
  <c r="P48" i="11"/>
  <c r="L48" i="11"/>
  <c r="M48" i="11" s="1"/>
  <c r="J48" i="11"/>
  <c r="G48" i="11"/>
  <c r="AM47" i="11"/>
  <c r="AL47" i="11"/>
  <c r="AN47" i="11" s="1"/>
  <c r="AK47" i="11"/>
  <c r="AH47" i="11"/>
  <c r="AD47" i="11"/>
  <c r="AC47" i="11"/>
  <c r="AE47" i="11" s="1"/>
  <c r="AB47" i="11"/>
  <c r="Y47" i="11"/>
  <c r="V47" i="11"/>
  <c r="S47" i="11"/>
  <c r="P47" i="11"/>
  <c r="K47" i="11"/>
  <c r="M47" i="11" s="1"/>
  <c r="J47" i="11"/>
  <c r="G47" i="11"/>
  <c r="AM46" i="11"/>
  <c r="AL46" i="11"/>
  <c r="AN46" i="11" s="1"/>
  <c r="AK46" i="11"/>
  <c r="AH46" i="11"/>
  <c r="AD46" i="11"/>
  <c r="AC46" i="11"/>
  <c r="AE46" i="11" s="1"/>
  <c r="AB46" i="11"/>
  <c r="Y46" i="11"/>
  <c r="V46" i="11"/>
  <c r="S46" i="11"/>
  <c r="P46" i="11"/>
  <c r="L46" i="11"/>
  <c r="K46" i="11"/>
  <c r="J46" i="11"/>
  <c r="AM45" i="11"/>
  <c r="AL45" i="11"/>
  <c r="AN45" i="11" s="1"/>
  <c r="AK45" i="11"/>
  <c r="AH45" i="11"/>
  <c r="AD45" i="11"/>
  <c r="AC45" i="11"/>
  <c r="AE45" i="11" s="1"/>
  <c r="AB45" i="11"/>
  <c r="Y45" i="11"/>
  <c r="V45" i="11"/>
  <c r="S45" i="11"/>
  <c r="P45" i="11"/>
  <c r="L45" i="11"/>
  <c r="K45" i="11"/>
  <c r="M45" i="11" s="1"/>
  <c r="J45" i="11"/>
  <c r="G45" i="11"/>
  <c r="AM44" i="11"/>
  <c r="AL44" i="11"/>
  <c r="AN44" i="11" s="1"/>
  <c r="AK44" i="11"/>
  <c r="AH44" i="11"/>
  <c r="AD44" i="11"/>
  <c r="AC44" i="11"/>
  <c r="AE44" i="11" s="1"/>
  <c r="AB44" i="11"/>
  <c r="Y44" i="11"/>
  <c r="V44" i="11"/>
  <c r="S44" i="11"/>
  <c r="P44" i="11"/>
  <c r="L44" i="11"/>
  <c r="K44" i="11"/>
  <c r="M44" i="11" s="1"/>
  <c r="J44" i="11"/>
  <c r="G44" i="11"/>
  <c r="AM43" i="11"/>
  <c r="AL43" i="11"/>
  <c r="AN43" i="11" s="1"/>
  <c r="AK43" i="11"/>
  <c r="AH43" i="11"/>
  <c r="AD43" i="11"/>
  <c r="AC43" i="11"/>
  <c r="AE43" i="11" s="1"/>
  <c r="AB43" i="11"/>
  <c r="Y43" i="11"/>
  <c r="V43" i="11"/>
  <c r="S43" i="11"/>
  <c r="P43" i="11"/>
  <c r="L43" i="11"/>
  <c r="K43" i="11"/>
  <c r="J43" i="11"/>
  <c r="G43" i="11"/>
  <c r="AM42" i="11"/>
  <c r="AL42" i="11"/>
  <c r="AK42" i="11"/>
  <c r="AH42" i="11"/>
  <c r="AD42" i="11"/>
  <c r="AC42" i="11"/>
  <c r="AB42" i="11"/>
  <c r="Y42" i="11"/>
  <c r="V42" i="11"/>
  <c r="S42" i="11"/>
  <c r="P42" i="11"/>
  <c r="L42" i="11"/>
  <c r="K42" i="11"/>
  <c r="M42" i="11" s="1"/>
  <c r="J42" i="11"/>
  <c r="G42" i="11"/>
  <c r="AM41" i="11"/>
  <c r="AL41" i="11"/>
  <c r="AN41" i="11" s="1"/>
  <c r="AK41" i="11"/>
  <c r="AH41" i="11"/>
  <c r="AD41" i="11"/>
  <c r="AC41" i="11"/>
  <c r="AE41" i="11" s="1"/>
  <c r="AB41" i="11"/>
  <c r="Y41" i="11"/>
  <c r="V41" i="11"/>
  <c r="S41" i="11"/>
  <c r="P41" i="11"/>
  <c r="L41" i="11"/>
  <c r="K41" i="11"/>
  <c r="M41" i="11" s="1"/>
  <c r="J41" i="11"/>
  <c r="G41" i="11"/>
  <c r="AM40" i="11"/>
  <c r="AL40" i="11"/>
  <c r="AN40" i="11" s="1"/>
  <c r="AK40" i="11"/>
  <c r="AH40" i="11"/>
  <c r="AD40" i="11"/>
  <c r="AC40" i="11"/>
  <c r="AE40" i="11" s="1"/>
  <c r="AB40" i="11"/>
  <c r="Y40" i="11"/>
  <c r="V40" i="11"/>
  <c r="S40" i="11"/>
  <c r="P40" i="11"/>
  <c r="L40" i="11"/>
  <c r="K40" i="11"/>
  <c r="M40" i="11" s="1"/>
  <c r="J40" i="11"/>
  <c r="G40" i="11"/>
  <c r="AM39" i="11"/>
  <c r="AL39" i="11"/>
  <c r="AN39" i="11" s="1"/>
  <c r="AK39" i="11"/>
  <c r="AH39" i="11"/>
  <c r="AD39" i="11"/>
  <c r="AC39" i="11"/>
  <c r="AE39" i="11" s="1"/>
  <c r="AB39" i="11"/>
  <c r="Y39" i="11"/>
  <c r="V39" i="11"/>
  <c r="S39" i="11"/>
  <c r="P39" i="11"/>
  <c r="L39" i="11"/>
  <c r="K39" i="11"/>
  <c r="J39" i="11"/>
  <c r="G39" i="11"/>
  <c r="AM38" i="11"/>
  <c r="AL38" i="11"/>
  <c r="AK38" i="11"/>
  <c r="AH38" i="11"/>
  <c r="AD38" i="11"/>
  <c r="AC38" i="11"/>
  <c r="AB38" i="11"/>
  <c r="Y38" i="11"/>
  <c r="V38" i="11"/>
  <c r="S38" i="11"/>
  <c r="P38" i="11"/>
  <c r="L38" i="11"/>
  <c r="K38" i="11"/>
  <c r="M38" i="11" s="1"/>
  <c r="J38" i="11"/>
  <c r="G38" i="11"/>
  <c r="AM37" i="11"/>
  <c r="AL37" i="11"/>
  <c r="AN37" i="11" s="1"/>
  <c r="AK37" i="11"/>
  <c r="AH37" i="11"/>
  <c r="AD37" i="11"/>
  <c r="AC37" i="11"/>
  <c r="AE37" i="11" s="1"/>
  <c r="AB37" i="11"/>
  <c r="Y37" i="11"/>
  <c r="V37" i="11"/>
  <c r="S37" i="11"/>
  <c r="P37" i="11"/>
  <c r="L37" i="11"/>
  <c r="K37" i="11"/>
  <c r="M37" i="11" s="1"/>
  <c r="J37" i="11"/>
  <c r="G37" i="11"/>
  <c r="AM36" i="11"/>
  <c r="AL36" i="11"/>
  <c r="AN36" i="11" s="1"/>
  <c r="AK36" i="11"/>
  <c r="AH36" i="11"/>
  <c r="AD36" i="11"/>
  <c r="AC36" i="11"/>
  <c r="AE36" i="11" s="1"/>
  <c r="AB36" i="11"/>
  <c r="Y36" i="11"/>
  <c r="V36" i="11"/>
  <c r="S36" i="11"/>
  <c r="P36" i="11"/>
  <c r="L36" i="11"/>
  <c r="K36" i="11"/>
  <c r="M36" i="11" s="1"/>
  <c r="J36" i="11"/>
  <c r="G36" i="11"/>
  <c r="AM35" i="11"/>
  <c r="AL35" i="11"/>
  <c r="AN35" i="11" s="1"/>
  <c r="AK35" i="11"/>
  <c r="AH35" i="11"/>
  <c r="AD35" i="11"/>
  <c r="AC35" i="11"/>
  <c r="AE35" i="11" s="1"/>
  <c r="AB35" i="11"/>
  <c r="Y35" i="11"/>
  <c r="V35" i="11"/>
  <c r="S35" i="11"/>
  <c r="P35" i="11"/>
  <c r="L35" i="11"/>
  <c r="K35" i="11"/>
  <c r="J35" i="11"/>
  <c r="G35" i="11"/>
  <c r="AM34" i="11"/>
  <c r="AL34" i="11"/>
  <c r="AK34" i="11"/>
  <c r="AH34" i="11"/>
  <c r="AD34" i="11"/>
  <c r="AC34" i="11"/>
  <c r="AB34" i="11"/>
  <c r="Y34" i="11"/>
  <c r="V34" i="11"/>
  <c r="S34" i="11"/>
  <c r="P34" i="11"/>
  <c r="L34" i="11"/>
  <c r="K34" i="11"/>
  <c r="M34" i="11" s="1"/>
  <c r="J34" i="11"/>
  <c r="G34" i="11"/>
  <c r="AM33" i="11"/>
  <c r="AL33" i="11"/>
  <c r="AN33" i="11" s="1"/>
  <c r="AK33" i="11"/>
  <c r="AH33" i="11"/>
  <c r="AD33" i="11"/>
  <c r="AC33" i="11"/>
  <c r="AE33" i="11" s="1"/>
  <c r="AB33" i="11"/>
  <c r="Y33" i="11"/>
  <c r="V33" i="11"/>
  <c r="S33" i="11"/>
  <c r="P33" i="11"/>
  <c r="L33" i="11"/>
  <c r="K33" i="11"/>
  <c r="M33" i="11" s="1"/>
  <c r="J33" i="11"/>
  <c r="G33" i="11"/>
  <c r="AM32" i="11"/>
  <c r="AL32" i="11"/>
  <c r="AN32" i="11" s="1"/>
  <c r="AK32" i="11"/>
  <c r="AH32" i="11"/>
  <c r="AD32" i="11"/>
  <c r="AC32" i="11"/>
  <c r="AE32" i="11" s="1"/>
  <c r="AB32" i="11"/>
  <c r="Y32" i="11"/>
  <c r="V32" i="11"/>
  <c r="S32" i="11"/>
  <c r="P32" i="11"/>
  <c r="L32" i="11"/>
  <c r="K32" i="11"/>
  <c r="M32" i="11" s="1"/>
  <c r="J32" i="11"/>
  <c r="G32" i="11"/>
  <c r="AM31" i="11"/>
  <c r="AL31" i="11"/>
  <c r="AN31" i="11" s="1"/>
  <c r="AK31" i="11"/>
  <c r="AH31" i="11"/>
  <c r="AD31" i="11"/>
  <c r="AC31" i="11"/>
  <c r="AE31" i="11" s="1"/>
  <c r="AB31" i="11"/>
  <c r="Y31" i="11"/>
  <c r="V31" i="11"/>
  <c r="S31" i="11"/>
  <c r="P31" i="11"/>
  <c r="L31" i="11"/>
  <c r="K31" i="11"/>
  <c r="J31" i="11"/>
  <c r="G31" i="11"/>
  <c r="AM30" i="11"/>
  <c r="AL30" i="11"/>
  <c r="AK30" i="11"/>
  <c r="AH30" i="11"/>
  <c r="AD30" i="11"/>
  <c r="AC30" i="11"/>
  <c r="AB30" i="11"/>
  <c r="Y30" i="11"/>
  <c r="V30" i="11"/>
  <c r="S30" i="11"/>
  <c r="P30" i="11"/>
  <c r="L30" i="11"/>
  <c r="K30" i="11"/>
  <c r="M30" i="11" s="1"/>
  <c r="J30" i="11"/>
  <c r="G30" i="11"/>
  <c r="AM29" i="11"/>
  <c r="AL29" i="11"/>
  <c r="AN29" i="11" s="1"/>
  <c r="AK29" i="11"/>
  <c r="AH29" i="11"/>
  <c r="AD29" i="11"/>
  <c r="AC29" i="11"/>
  <c r="AE29" i="11" s="1"/>
  <c r="AB29" i="11"/>
  <c r="Y29" i="11"/>
  <c r="V29" i="11"/>
  <c r="S29" i="11"/>
  <c r="P29" i="11"/>
  <c r="L29" i="11"/>
  <c r="K29" i="11"/>
  <c r="M29" i="11" s="1"/>
  <c r="J29" i="11"/>
  <c r="G29" i="11"/>
  <c r="AM28" i="11"/>
  <c r="AL28" i="11"/>
  <c r="AN28" i="11" s="1"/>
  <c r="AK28" i="11"/>
  <c r="AH28" i="11"/>
  <c r="AD28" i="11"/>
  <c r="AC28" i="11"/>
  <c r="AE28" i="11" s="1"/>
  <c r="AB28" i="11"/>
  <c r="Y28" i="11"/>
  <c r="V28" i="11"/>
  <c r="S28" i="11"/>
  <c r="P28" i="11"/>
  <c r="L28" i="11"/>
  <c r="K28" i="11"/>
  <c r="M28" i="11" s="1"/>
  <c r="J28" i="11"/>
  <c r="G28" i="11"/>
  <c r="AM27" i="11"/>
  <c r="AL27" i="11"/>
  <c r="AN27" i="11" s="1"/>
  <c r="AK27" i="11"/>
  <c r="AH27" i="11"/>
  <c r="AD27" i="11"/>
  <c r="AC27" i="11"/>
  <c r="AE27" i="11" s="1"/>
  <c r="AB27" i="11"/>
  <c r="Y27" i="11"/>
  <c r="V27" i="11"/>
  <c r="S27" i="11"/>
  <c r="P27" i="11"/>
  <c r="L27" i="11"/>
  <c r="K27" i="11"/>
  <c r="J27" i="11"/>
  <c r="G27" i="11"/>
  <c r="AM26" i="11"/>
  <c r="AL26" i="11"/>
  <c r="AK26" i="11"/>
  <c r="AH26" i="11"/>
  <c r="AD26" i="11"/>
  <c r="AC26" i="11"/>
  <c r="AB26" i="11"/>
  <c r="Y26" i="11"/>
  <c r="V26" i="11"/>
  <c r="S26" i="11"/>
  <c r="P26" i="11"/>
  <c r="L26" i="11"/>
  <c r="K26" i="11"/>
  <c r="M26" i="11" s="1"/>
  <c r="J26" i="11"/>
  <c r="G26" i="11"/>
  <c r="AM25" i="11"/>
  <c r="AL25" i="11"/>
  <c r="AN25" i="11" s="1"/>
  <c r="AK25" i="11"/>
  <c r="AH25" i="11"/>
  <c r="AD25" i="11"/>
  <c r="AC25" i="11"/>
  <c r="AE25" i="11" s="1"/>
  <c r="AB25" i="11"/>
  <c r="Y25" i="11"/>
  <c r="V25" i="11"/>
  <c r="S25" i="11"/>
  <c r="P25" i="11"/>
  <c r="L25" i="11"/>
  <c r="K25" i="11"/>
  <c r="M25" i="11" s="1"/>
  <c r="J25" i="11"/>
  <c r="G25" i="11"/>
  <c r="AM24" i="11"/>
  <c r="AL24" i="11"/>
  <c r="AN24" i="11" s="1"/>
  <c r="AK24" i="11"/>
  <c r="AH24" i="11"/>
  <c r="AD24" i="11"/>
  <c r="AC24" i="11"/>
  <c r="AE24" i="11" s="1"/>
  <c r="AB24" i="11"/>
  <c r="Y24" i="11"/>
  <c r="V24" i="11"/>
  <c r="S24" i="11"/>
  <c r="P24" i="11"/>
  <c r="L24" i="11"/>
  <c r="K24" i="11"/>
  <c r="M24" i="11" s="1"/>
  <c r="J24" i="11"/>
  <c r="G24" i="11"/>
  <c r="AM23" i="11"/>
  <c r="AL23" i="11"/>
  <c r="AN23" i="11" s="1"/>
  <c r="AK23" i="11"/>
  <c r="AH23" i="11"/>
  <c r="AD23" i="11"/>
  <c r="AC23" i="11"/>
  <c r="AE23" i="11" s="1"/>
  <c r="AB23" i="11"/>
  <c r="Y23" i="11"/>
  <c r="V23" i="11"/>
  <c r="S23" i="11"/>
  <c r="P23" i="11"/>
  <c r="L23" i="11"/>
  <c r="K23" i="11"/>
  <c r="J23" i="11"/>
  <c r="G23" i="11"/>
  <c r="AM22" i="11"/>
  <c r="AL22" i="11"/>
  <c r="AK22" i="11"/>
  <c r="AH22" i="11"/>
  <c r="AD22" i="11"/>
  <c r="AC22" i="11"/>
  <c r="AB22" i="11"/>
  <c r="Y22" i="11"/>
  <c r="V22" i="11"/>
  <c r="S22" i="11"/>
  <c r="P22" i="11"/>
  <c r="L22" i="11"/>
  <c r="K22" i="11"/>
  <c r="M22" i="11" s="1"/>
  <c r="J22" i="11"/>
  <c r="G22" i="11"/>
  <c r="AM21" i="11"/>
  <c r="AL21" i="11"/>
  <c r="AN21" i="11" s="1"/>
  <c r="AK21" i="11"/>
  <c r="AH21" i="11"/>
  <c r="AD21" i="11"/>
  <c r="AC21" i="11"/>
  <c r="AE21" i="11" s="1"/>
  <c r="AB21" i="11"/>
  <c r="Y21" i="11"/>
  <c r="V21" i="11"/>
  <c r="S21" i="11"/>
  <c r="P21" i="11"/>
  <c r="L21" i="11"/>
  <c r="K21" i="11"/>
  <c r="M21" i="11" s="1"/>
  <c r="J21" i="11"/>
  <c r="G21" i="11"/>
  <c r="AM20" i="11"/>
  <c r="AL20" i="11"/>
  <c r="AN20" i="11" s="1"/>
  <c r="AK20" i="11"/>
  <c r="AH20" i="11"/>
  <c r="AD20" i="11"/>
  <c r="AC20" i="11"/>
  <c r="AE20" i="11" s="1"/>
  <c r="AB20" i="11"/>
  <c r="Y20" i="11"/>
  <c r="V20" i="11"/>
  <c r="S20" i="11"/>
  <c r="P20" i="11"/>
  <c r="L20" i="11"/>
  <c r="K20" i="11"/>
  <c r="M20" i="11" s="1"/>
  <c r="J20" i="11"/>
  <c r="G20" i="11"/>
  <c r="AM19" i="11"/>
  <c r="AL19" i="11"/>
  <c r="AN19" i="11" s="1"/>
  <c r="AK19" i="11"/>
  <c r="AH19" i="11"/>
  <c r="AD19" i="11"/>
  <c r="AC19" i="11"/>
  <c r="AE19" i="11" s="1"/>
  <c r="AB19" i="11"/>
  <c r="Y19" i="11"/>
  <c r="V19" i="11"/>
  <c r="S19" i="11"/>
  <c r="P19" i="11"/>
  <c r="L19" i="11"/>
  <c r="K19" i="11"/>
  <c r="J19" i="11"/>
  <c r="G19" i="11"/>
  <c r="AM18" i="11"/>
  <c r="AL18" i="11"/>
  <c r="AK18" i="11"/>
  <c r="AH18" i="11"/>
  <c r="AD18" i="11"/>
  <c r="AC18" i="11"/>
  <c r="AB18" i="11"/>
  <c r="Y18" i="11"/>
  <c r="V18" i="11"/>
  <c r="S18" i="11"/>
  <c r="P18" i="11"/>
  <c r="L18" i="11"/>
  <c r="K18" i="11"/>
  <c r="M18" i="11" s="1"/>
  <c r="J18" i="11"/>
  <c r="G18" i="11"/>
  <c r="AM17" i="11"/>
  <c r="AL17" i="11"/>
  <c r="AN17" i="11" s="1"/>
  <c r="AK17" i="11"/>
  <c r="AH17" i="11"/>
  <c r="AD17" i="11"/>
  <c r="AC17" i="11"/>
  <c r="AE17" i="11" s="1"/>
  <c r="AB17" i="11"/>
  <c r="Y17" i="11"/>
  <c r="V17" i="11"/>
  <c r="S17" i="11"/>
  <c r="P17" i="11"/>
  <c r="L17" i="11"/>
  <c r="K17" i="11"/>
  <c r="M17" i="11" s="1"/>
  <c r="J17" i="11"/>
  <c r="G17" i="11"/>
  <c r="AM16" i="11"/>
  <c r="AL16" i="11"/>
  <c r="AN16" i="11" s="1"/>
  <c r="AK16" i="11"/>
  <c r="AH16" i="11"/>
  <c r="AD16" i="11"/>
  <c r="AC16" i="11"/>
  <c r="AE16" i="11" s="1"/>
  <c r="AB16" i="11"/>
  <c r="Y16" i="11"/>
  <c r="V16" i="11"/>
  <c r="S16" i="11"/>
  <c r="P16" i="11"/>
  <c r="L16" i="11"/>
  <c r="K16" i="11"/>
  <c r="M16" i="11" s="1"/>
  <c r="J16" i="11"/>
  <c r="G16" i="11"/>
  <c r="AM15" i="11"/>
  <c r="AL15" i="11"/>
  <c r="AN15" i="11" s="1"/>
  <c r="AK15" i="11"/>
  <c r="AH15" i="11"/>
  <c r="AD15" i="11"/>
  <c r="AC15" i="11"/>
  <c r="AE15" i="11" s="1"/>
  <c r="AB15" i="11"/>
  <c r="Y15" i="11"/>
  <c r="V15" i="11"/>
  <c r="S15" i="11"/>
  <c r="P15" i="11"/>
  <c r="L15" i="11"/>
  <c r="K15" i="11"/>
  <c r="J15" i="11"/>
  <c r="G15" i="11"/>
  <c r="AM14" i="11"/>
  <c r="AL14" i="11"/>
  <c r="AK14" i="11"/>
  <c r="AH14" i="11"/>
  <c r="AD14" i="11"/>
  <c r="AC14" i="11"/>
  <c r="AB14" i="11"/>
  <c r="Y14" i="11"/>
  <c r="V14" i="11"/>
  <c r="S14" i="11"/>
  <c r="P14" i="11"/>
  <c r="L14" i="11"/>
  <c r="K14" i="11"/>
  <c r="M14" i="11" s="1"/>
  <c r="J14" i="11"/>
  <c r="G14" i="11"/>
  <c r="AM13" i="11"/>
  <c r="AL13" i="11"/>
  <c r="AN13" i="11" s="1"/>
  <c r="AK13" i="11"/>
  <c r="AH13" i="11"/>
  <c r="AD13" i="11"/>
  <c r="AC13" i="11"/>
  <c r="AE13" i="11" s="1"/>
  <c r="AB13" i="11"/>
  <c r="Y13" i="11"/>
  <c r="V13" i="11"/>
  <c r="S13" i="11"/>
  <c r="P13" i="11"/>
  <c r="L13" i="11"/>
  <c r="K13" i="11"/>
  <c r="M13" i="11" s="1"/>
  <c r="J13" i="11"/>
  <c r="G13" i="11"/>
  <c r="AM12" i="11"/>
  <c r="AL12" i="11"/>
  <c r="AK12" i="11"/>
  <c r="AH12" i="11"/>
  <c r="AD12" i="11"/>
  <c r="AC12" i="11"/>
  <c r="AB12" i="11"/>
  <c r="Y12" i="11"/>
  <c r="V12" i="11"/>
  <c r="S12" i="11"/>
  <c r="P12" i="11"/>
  <c r="L12" i="11"/>
  <c r="K12" i="11"/>
  <c r="M12" i="11" s="1"/>
  <c r="J12" i="11"/>
  <c r="G12" i="11"/>
  <c r="AE49" i="11" l="1"/>
  <c r="AN49" i="11"/>
  <c r="K52" i="11"/>
  <c r="M52" i="11" s="1"/>
  <c r="S52" i="11"/>
  <c r="AH52" i="11"/>
  <c r="AC52" i="11"/>
  <c r="AE52" i="11" s="1"/>
  <c r="AM52" i="11"/>
  <c r="AL52" i="11"/>
  <c r="AD52" i="11"/>
  <c r="AE14" i="11"/>
  <c r="AN14" i="11"/>
  <c r="M15" i="11"/>
  <c r="AE18" i="11"/>
  <c r="AN18" i="11"/>
  <c r="M19" i="11"/>
  <c r="AE22" i="11"/>
  <c r="AN22" i="11"/>
  <c r="M23" i="11"/>
  <c r="AE26" i="11"/>
  <c r="AN26" i="11"/>
  <c r="M27" i="11"/>
  <c r="AE30" i="11"/>
  <c r="AN30" i="11"/>
  <c r="M31" i="11"/>
  <c r="AE34" i="11"/>
  <c r="AN34" i="11"/>
  <c r="M35" i="11"/>
  <c r="AE38" i="11"/>
  <c r="AN38" i="11"/>
  <c r="M39" i="11"/>
  <c r="AE42" i="11"/>
  <c r="AN42" i="11"/>
  <c r="M43" i="11"/>
  <c r="M46" i="11"/>
  <c r="AE12" i="11"/>
  <c r="AN12" i="11"/>
  <c r="J52" i="11"/>
  <c r="AN52" i="11" l="1"/>
  <c r="AN65" i="2"/>
  <c r="AM65" i="2"/>
  <c r="AJ65" i="2"/>
  <c r="AI65" i="2"/>
  <c r="AL65" i="2"/>
  <c r="AL69" i="2"/>
  <c r="AN67" i="2"/>
  <c r="AM67" i="2"/>
  <c r="AM69" i="2" s="1"/>
  <c r="AL67" i="2"/>
  <c r="AN63" i="2"/>
  <c r="AN61" i="2"/>
  <c r="AN59" i="2"/>
  <c r="AH69" i="2"/>
  <c r="AH65" i="2"/>
  <c r="S55" i="2"/>
  <c r="R55" i="2"/>
  <c r="Q55" i="2"/>
  <c r="P55" i="2"/>
  <c r="O55" i="2"/>
  <c r="N55" i="2"/>
  <c r="M55" i="2"/>
  <c r="L55" i="2"/>
  <c r="K55" i="2"/>
  <c r="J55" i="2"/>
  <c r="I55" i="2"/>
  <c r="H55" i="2"/>
  <c r="G55" i="2"/>
  <c r="F55" i="2"/>
  <c r="E55" i="2"/>
  <c r="D55" i="2"/>
  <c r="AC55" i="2" s="1"/>
  <c r="AJ67" i="2"/>
  <c r="AI67" i="2"/>
  <c r="AI69" i="2" s="1"/>
  <c r="AC54" i="2"/>
  <c r="AH67" i="2"/>
  <c r="AC28" i="2"/>
  <c r="AJ63" i="2"/>
  <c r="AJ61" i="2"/>
  <c r="AJ59" i="2"/>
  <c r="AN69" i="2" l="1"/>
  <c r="AJ69" i="2"/>
  <c r="L79" i="11" l="1"/>
  <c r="K79" i="11"/>
  <c r="M79" i="11" s="1"/>
  <c r="AJ262" i="11"/>
  <c r="AJ266" i="11" s="1"/>
  <c r="AI262" i="11"/>
  <c r="AI266" i="11" s="1"/>
  <c r="AG262" i="11"/>
  <c r="AG266" i="11" s="1"/>
  <c r="AF262" i="11"/>
  <c r="AF266" i="11" s="1"/>
  <c r="AH266" i="11" s="1"/>
  <c r="AA262" i="11"/>
  <c r="AA266" i="11" s="1"/>
  <c r="Z262" i="11"/>
  <c r="X262" i="11"/>
  <c r="X266" i="11" s="1"/>
  <c r="W262" i="11"/>
  <c r="W266" i="11" s="1"/>
  <c r="Y266" i="11" s="1"/>
  <c r="R262" i="11"/>
  <c r="Q262" i="11"/>
  <c r="Q266" i="11" s="1"/>
  <c r="O262" i="11"/>
  <c r="O266" i="11" s="1"/>
  <c r="N262" i="11"/>
  <c r="P262" i="11" s="1"/>
  <c r="I262" i="11"/>
  <c r="I266" i="11" s="1"/>
  <c r="H262" i="11"/>
  <c r="H266" i="11" s="1"/>
  <c r="F262" i="11"/>
  <c r="F266" i="11" s="1"/>
  <c r="E262" i="11"/>
  <c r="E266" i="11" s="1"/>
  <c r="AM256" i="11"/>
  <c r="AL256" i="11"/>
  <c r="AK256" i="11"/>
  <c r="AH256" i="11"/>
  <c r="AD256" i="11"/>
  <c r="AC256" i="11"/>
  <c r="AB256" i="11"/>
  <c r="Y256" i="11"/>
  <c r="U256" i="11"/>
  <c r="T256" i="11"/>
  <c r="S256" i="11"/>
  <c r="P256" i="11"/>
  <c r="K256" i="11"/>
  <c r="M256" i="11" s="1"/>
  <c r="J256" i="11"/>
  <c r="G256" i="11"/>
  <c r="AM255" i="11"/>
  <c r="AL255" i="11"/>
  <c r="AN255" i="11" s="1"/>
  <c r="AK255" i="11"/>
  <c r="AH255" i="11"/>
  <c r="AD255" i="11"/>
  <c r="AC255" i="11"/>
  <c r="AB255" i="11"/>
  <c r="Y255" i="11"/>
  <c r="U255" i="11"/>
  <c r="T255" i="11"/>
  <c r="V255" i="11" s="1"/>
  <c r="S255" i="11"/>
  <c r="P255" i="11"/>
  <c r="L255" i="11"/>
  <c r="M255" i="11" s="1"/>
  <c r="J255" i="11"/>
  <c r="G255" i="11"/>
  <c r="AM254" i="11"/>
  <c r="AL254" i="11"/>
  <c r="AN254" i="11" s="1"/>
  <c r="AK254" i="11"/>
  <c r="AH254" i="11"/>
  <c r="AD254" i="11"/>
  <c r="AC254" i="11"/>
  <c r="AE254" i="11" s="1"/>
  <c r="AB254" i="11"/>
  <c r="Y254" i="11"/>
  <c r="U254" i="11"/>
  <c r="T254" i="11"/>
  <c r="S254" i="11"/>
  <c r="P254" i="11"/>
  <c r="K254" i="11"/>
  <c r="M254" i="11" s="1"/>
  <c r="J254" i="11"/>
  <c r="G254" i="11"/>
  <c r="AM253" i="11"/>
  <c r="AL253" i="11"/>
  <c r="AK253" i="11"/>
  <c r="AH253" i="11"/>
  <c r="AD253" i="11"/>
  <c r="AC253" i="11"/>
  <c r="AB253" i="11"/>
  <c r="Y253" i="11"/>
  <c r="U253" i="11"/>
  <c r="T253" i="11"/>
  <c r="S253" i="11"/>
  <c r="P253" i="11"/>
  <c r="L253" i="11"/>
  <c r="M253" i="11" s="1"/>
  <c r="J253" i="11"/>
  <c r="G253" i="11"/>
  <c r="AM252" i="11"/>
  <c r="AL252" i="11"/>
  <c r="AK252" i="11"/>
  <c r="AH252" i="11"/>
  <c r="AD252" i="11"/>
  <c r="AC252" i="11"/>
  <c r="AB252" i="11"/>
  <c r="Y252" i="11"/>
  <c r="U252" i="11"/>
  <c r="T252" i="11"/>
  <c r="S252" i="11"/>
  <c r="P252" i="11"/>
  <c r="L252" i="11"/>
  <c r="K252" i="11"/>
  <c r="J252" i="11"/>
  <c r="G252" i="11"/>
  <c r="AM251" i="11"/>
  <c r="AL251" i="11"/>
  <c r="AK251" i="11"/>
  <c r="AH251" i="11"/>
  <c r="AD251" i="11"/>
  <c r="AC251" i="11"/>
  <c r="AB251" i="11"/>
  <c r="Y251" i="11"/>
  <c r="U251" i="11"/>
  <c r="T251" i="11"/>
  <c r="S251" i="11"/>
  <c r="P251" i="11"/>
  <c r="L251" i="11"/>
  <c r="K251" i="11"/>
  <c r="J251" i="11"/>
  <c r="G251" i="11"/>
  <c r="AM250" i="11"/>
  <c r="AL250" i="11"/>
  <c r="AK250" i="11"/>
  <c r="AH250" i="11"/>
  <c r="AD250" i="11"/>
  <c r="AC250" i="11"/>
  <c r="AB250" i="11"/>
  <c r="Y250" i="11"/>
  <c r="U250" i="11"/>
  <c r="T250" i="11"/>
  <c r="S250" i="11"/>
  <c r="P250" i="11"/>
  <c r="L250" i="11"/>
  <c r="K250" i="11"/>
  <c r="J250" i="11"/>
  <c r="G250" i="11"/>
  <c r="AM249" i="11"/>
  <c r="AL249" i="11"/>
  <c r="AK249" i="11"/>
  <c r="AH249" i="11"/>
  <c r="AD249" i="11"/>
  <c r="AC249" i="11"/>
  <c r="AB249" i="11"/>
  <c r="Y249" i="11"/>
  <c r="U249" i="11"/>
  <c r="T249" i="11"/>
  <c r="S249" i="11"/>
  <c r="P249" i="11"/>
  <c r="L249" i="11"/>
  <c r="K249" i="11"/>
  <c r="J249" i="11"/>
  <c r="G249" i="11"/>
  <c r="AM248" i="11"/>
  <c r="AL248" i="11"/>
  <c r="AK248" i="11"/>
  <c r="AH248" i="11"/>
  <c r="AD248" i="11"/>
  <c r="AC248" i="11"/>
  <c r="AB248" i="11"/>
  <c r="Y248" i="11"/>
  <c r="U248" i="11"/>
  <c r="T248" i="11"/>
  <c r="S248" i="11"/>
  <c r="P248" i="11"/>
  <c r="L248" i="11"/>
  <c r="K248" i="11"/>
  <c r="J248" i="11"/>
  <c r="G248" i="11"/>
  <c r="AM247" i="11"/>
  <c r="AL247" i="11"/>
  <c r="AK247" i="11"/>
  <c r="AH247" i="11"/>
  <c r="AD247" i="11"/>
  <c r="AC247" i="11"/>
  <c r="AB247" i="11"/>
  <c r="Y247" i="11"/>
  <c r="U247" i="11"/>
  <c r="T247" i="11"/>
  <c r="S247" i="11"/>
  <c r="P247" i="11"/>
  <c r="L247" i="11"/>
  <c r="K247" i="11"/>
  <c r="J247" i="11"/>
  <c r="G247" i="11"/>
  <c r="AM246" i="11"/>
  <c r="AL246" i="11"/>
  <c r="AK246" i="11"/>
  <c r="AH246" i="11"/>
  <c r="AD246" i="11"/>
  <c r="AC246" i="11"/>
  <c r="AB246" i="11"/>
  <c r="Y246" i="11"/>
  <c r="U246" i="11"/>
  <c r="T246" i="11"/>
  <c r="S246" i="11"/>
  <c r="P246" i="11"/>
  <c r="L246" i="11"/>
  <c r="K246" i="11"/>
  <c r="J246" i="11"/>
  <c r="G246" i="11"/>
  <c r="AM245" i="11"/>
  <c r="AL245" i="11"/>
  <c r="AK245" i="11"/>
  <c r="AH245" i="11"/>
  <c r="AD245" i="11"/>
  <c r="AC245" i="11"/>
  <c r="AB245" i="11"/>
  <c r="Y245" i="11"/>
  <c r="U245" i="11"/>
  <c r="T245" i="11"/>
  <c r="S245" i="11"/>
  <c r="P245" i="11"/>
  <c r="L245" i="11"/>
  <c r="K245" i="11"/>
  <c r="J245" i="11"/>
  <c r="G245" i="11"/>
  <c r="AM244" i="11"/>
  <c r="AL244" i="11"/>
  <c r="AK244" i="11"/>
  <c r="AH244" i="11"/>
  <c r="AD244" i="11"/>
  <c r="AC244" i="11"/>
  <c r="AB244" i="11"/>
  <c r="Y244" i="11"/>
  <c r="U244" i="11"/>
  <c r="T244" i="11"/>
  <c r="V244" i="11" s="1"/>
  <c r="S244" i="11"/>
  <c r="P244" i="11"/>
  <c r="L244" i="11"/>
  <c r="K244" i="11"/>
  <c r="M244" i="11" s="1"/>
  <c r="J244" i="11"/>
  <c r="G244" i="11"/>
  <c r="AM243" i="11"/>
  <c r="AL243" i="11"/>
  <c r="AK243" i="11"/>
  <c r="AH243" i="11"/>
  <c r="AD243" i="11"/>
  <c r="AC243" i="11"/>
  <c r="AE243" i="11" s="1"/>
  <c r="AB243" i="11"/>
  <c r="Y243" i="11"/>
  <c r="U243" i="11"/>
  <c r="T243" i="11"/>
  <c r="V243" i="11" s="1"/>
  <c r="S243" i="11"/>
  <c r="P243" i="11"/>
  <c r="L243" i="11"/>
  <c r="K243" i="11"/>
  <c r="M243" i="11" s="1"/>
  <c r="J243" i="11"/>
  <c r="G243" i="11"/>
  <c r="AM242" i="11"/>
  <c r="AL242" i="11"/>
  <c r="AK242" i="11"/>
  <c r="AH242" i="11"/>
  <c r="AD242" i="11"/>
  <c r="AC242" i="11"/>
  <c r="AE242" i="11" s="1"/>
  <c r="AB242" i="11"/>
  <c r="Y242" i="11"/>
  <c r="U242" i="11"/>
  <c r="T242" i="11"/>
  <c r="V242" i="11" s="1"/>
  <c r="S242" i="11"/>
  <c r="P242" i="11"/>
  <c r="L242" i="11"/>
  <c r="K242" i="11"/>
  <c r="M242" i="11" s="1"/>
  <c r="J242" i="11"/>
  <c r="G242" i="11"/>
  <c r="AM241" i="11"/>
  <c r="AL241" i="11"/>
  <c r="AK241" i="11"/>
  <c r="AH241" i="11"/>
  <c r="AD241" i="11"/>
  <c r="AC241" i="11"/>
  <c r="AE241" i="11" s="1"/>
  <c r="AB241" i="11"/>
  <c r="Y241" i="11"/>
  <c r="U241" i="11"/>
  <c r="T241" i="11"/>
  <c r="V241" i="11" s="1"/>
  <c r="S241" i="11"/>
  <c r="P241" i="11"/>
  <c r="L241" i="11"/>
  <c r="K241" i="11"/>
  <c r="M241" i="11" s="1"/>
  <c r="J241" i="11"/>
  <c r="G241" i="11"/>
  <c r="AM240" i="11"/>
  <c r="AL240" i="11"/>
  <c r="AK240" i="11"/>
  <c r="AH240" i="11"/>
  <c r="AD240" i="11"/>
  <c r="AC240" i="11"/>
  <c r="AE240" i="11" s="1"/>
  <c r="AB240" i="11"/>
  <c r="Y240" i="11"/>
  <c r="U240" i="11"/>
  <c r="T240" i="11"/>
  <c r="V240" i="11" s="1"/>
  <c r="S240" i="11"/>
  <c r="P240" i="11"/>
  <c r="L240" i="11"/>
  <c r="K240" i="11"/>
  <c r="M240" i="11" s="1"/>
  <c r="J240" i="11"/>
  <c r="G240" i="11"/>
  <c r="AM239" i="11"/>
  <c r="AL239" i="11"/>
  <c r="AK239" i="11"/>
  <c r="AH239" i="11"/>
  <c r="AD239" i="11"/>
  <c r="AC239" i="11"/>
  <c r="AE239" i="11" s="1"/>
  <c r="AB239" i="11"/>
  <c r="Y239" i="11"/>
  <c r="U239" i="11"/>
  <c r="T239" i="11"/>
  <c r="V239" i="11" s="1"/>
  <c r="S239" i="11"/>
  <c r="P239" i="11"/>
  <c r="L239" i="11"/>
  <c r="K239" i="11"/>
  <c r="M239" i="11" s="1"/>
  <c r="J239" i="11"/>
  <c r="G239" i="11"/>
  <c r="AM238" i="11"/>
  <c r="AL238" i="11"/>
  <c r="AK238" i="11"/>
  <c r="AH238" i="11"/>
  <c r="AD238" i="11"/>
  <c r="AC238" i="11"/>
  <c r="AE238" i="11" s="1"/>
  <c r="AB238" i="11"/>
  <c r="Y238" i="11"/>
  <c r="U238" i="11"/>
  <c r="T238" i="11"/>
  <c r="V238" i="11" s="1"/>
  <c r="S238" i="11"/>
  <c r="P238" i="11"/>
  <c r="L238" i="11"/>
  <c r="K238" i="11"/>
  <c r="M238" i="11" s="1"/>
  <c r="J238" i="11"/>
  <c r="G238" i="11"/>
  <c r="AM237" i="11"/>
  <c r="AL237" i="11"/>
  <c r="AK237" i="11"/>
  <c r="AH237" i="11"/>
  <c r="AD237" i="11"/>
  <c r="AC237" i="11"/>
  <c r="AE237" i="11" s="1"/>
  <c r="AB237" i="11"/>
  <c r="Y237" i="11"/>
  <c r="U237" i="11"/>
  <c r="T237" i="11"/>
  <c r="V237" i="11" s="1"/>
  <c r="S237" i="11"/>
  <c r="P237" i="11"/>
  <c r="L237" i="11"/>
  <c r="K237" i="11"/>
  <c r="M237" i="11" s="1"/>
  <c r="J237" i="11"/>
  <c r="G237" i="11"/>
  <c r="AM236" i="11"/>
  <c r="AL236" i="11"/>
  <c r="AK236" i="11"/>
  <c r="AH236" i="11"/>
  <c r="AD236" i="11"/>
  <c r="AC236" i="11"/>
  <c r="AE236" i="11" s="1"/>
  <c r="AB236" i="11"/>
  <c r="Y236" i="11"/>
  <c r="U236" i="11"/>
  <c r="T236" i="11"/>
  <c r="V236" i="11" s="1"/>
  <c r="S236" i="11"/>
  <c r="P236" i="11"/>
  <c r="L236" i="11"/>
  <c r="K236" i="11"/>
  <c r="M236" i="11" s="1"/>
  <c r="J236" i="11"/>
  <c r="G236" i="11"/>
  <c r="AM235" i="11"/>
  <c r="AL235" i="11"/>
  <c r="AK235" i="11"/>
  <c r="AH235" i="11"/>
  <c r="AD235" i="11"/>
  <c r="AC235" i="11"/>
  <c r="AE235" i="11" s="1"/>
  <c r="AB235" i="11"/>
  <c r="Y235" i="11"/>
  <c r="U235" i="11"/>
  <c r="T235" i="11"/>
  <c r="V235" i="11" s="1"/>
  <c r="S235" i="11"/>
  <c r="P235" i="11"/>
  <c r="L235" i="11"/>
  <c r="K235" i="11"/>
  <c r="M235" i="11" s="1"/>
  <c r="J235" i="11"/>
  <c r="G235" i="11"/>
  <c r="AM234" i="11"/>
  <c r="AL234" i="11"/>
  <c r="AK234" i="11"/>
  <c r="AH234" i="11"/>
  <c r="AD234" i="11"/>
  <c r="AC234" i="11"/>
  <c r="AE234" i="11" s="1"/>
  <c r="AB234" i="11"/>
  <c r="Y234" i="11"/>
  <c r="U234" i="11"/>
  <c r="T234" i="11"/>
  <c r="V234" i="11" s="1"/>
  <c r="S234" i="11"/>
  <c r="P234" i="11"/>
  <c r="L234" i="11"/>
  <c r="K234" i="11"/>
  <c r="M234" i="11" s="1"/>
  <c r="J234" i="11"/>
  <c r="G234" i="11"/>
  <c r="AM233" i="11"/>
  <c r="AL233" i="11"/>
  <c r="AK233" i="11"/>
  <c r="AH233" i="11"/>
  <c r="AD233" i="11"/>
  <c r="AC233" i="11"/>
  <c r="AE233" i="11" s="1"/>
  <c r="AB233" i="11"/>
  <c r="Y233" i="11"/>
  <c r="U233" i="11"/>
  <c r="T233" i="11"/>
  <c r="V233" i="11" s="1"/>
  <c r="S233" i="11"/>
  <c r="P233" i="11"/>
  <c r="L233" i="11"/>
  <c r="K233" i="11"/>
  <c r="M233" i="11" s="1"/>
  <c r="J233" i="11"/>
  <c r="G233" i="11"/>
  <c r="AM232" i="11"/>
  <c r="AL232" i="11"/>
  <c r="AK232" i="11"/>
  <c r="AH232" i="11"/>
  <c r="AD232" i="11"/>
  <c r="AC232" i="11"/>
  <c r="AE232" i="11" s="1"/>
  <c r="AB232" i="11"/>
  <c r="Y232" i="11"/>
  <c r="U232" i="11"/>
  <c r="T232" i="11"/>
  <c r="V232" i="11" s="1"/>
  <c r="S232" i="11"/>
  <c r="P232" i="11"/>
  <c r="L232" i="11"/>
  <c r="K232" i="11"/>
  <c r="M232" i="11" s="1"/>
  <c r="J232" i="11"/>
  <c r="G232" i="11"/>
  <c r="AM231" i="11"/>
  <c r="AL231" i="11"/>
  <c r="AK231" i="11"/>
  <c r="AH231" i="11"/>
  <c r="AD231" i="11"/>
  <c r="AC231" i="11"/>
  <c r="AE231" i="11" s="1"/>
  <c r="AB231" i="11"/>
  <c r="Y231" i="11"/>
  <c r="U231" i="11"/>
  <c r="T231" i="11"/>
  <c r="V231" i="11" s="1"/>
  <c r="S231" i="11"/>
  <c r="P231" i="11"/>
  <c r="L231" i="11"/>
  <c r="K231" i="11"/>
  <c r="M231" i="11" s="1"/>
  <c r="J231" i="11"/>
  <c r="G231" i="11"/>
  <c r="AM230" i="11"/>
  <c r="AL230" i="11"/>
  <c r="AK230" i="11"/>
  <c r="AH230" i="11"/>
  <c r="AD230" i="11"/>
  <c r="AC230" i="11"/>
  <c r="AE230" i="11" s="1"/>
  <c r="AB230" i="11"/>
  <c r="Y230" i="11"/>
  <c r="U230" i="11"/>
  <c r="T230" i="11"/>
  <c r="V230" i="11" s="1"/>
  <c r="S230" i="11"/>
  <c r="P230" i="11"/>
  <c r="L230" i="11"/>
  <c r="K230" i="11"/>
  <c r="M230" i="11" s="1"/>
  <c r="J230" i="11"/>
  <c r="G230" i="11"/>
  <c r="AM229" i="11"/>
  <c r="AL229" i="11"/>
  <c r="AK229" i="11"/>
  <c r="AH229" i="11"/>
  <c r="AD229" i="11"/>
  <c r="AC229" i="11"/>
  <c r="AE229" i="11" s="1"/>
  <c r="AB229" i="11"/>
  <c r="Y229" i="11"/>
  <c r="U229" i="11"/>
  <c r="T229" i="11"/>
  <c r="V229" i="11" s="1"/>
  <c r="S229" i="11"/>
  <c r="P229" i="11"/>
  <c r="L229" i="11"/>
  <c r="K229" i="11"/>
  <c r="M229" i="11" s="1"/>
  <c r="J229" i="11"/>
  <c r="G229" i="11"/>
  <c r="AM228" i="11"/>
  <c r="AL228" i="11"/>
  <c r="AK228" i="11"/>
  <c r="AH228" i="11"/>
  <c r="AD228" i="11"/>
  <c r="AC228" i="11"/>
  <c r="AE228" i="11" s="1"/>
  <c r="AB228" i="11"/>
  <c r="Y228" i="11"/>
  <c r="U228" i="11"/>
  <c r="T228" i="11"/>
  <c r="V228" i="11" s="1"/>
  <c r="S228" i="11"/>
  <c r="P228" i="11"/>
  <c r="L228" i="11"/>
  <c r="K228" i="11"/>
  <c r="M228" i="11" s="1"/>
  <c r="J228" i="11"/>
  <c r="G228" i="11"/>
  <c r="AM227" i="11"/>
  <c r="AL227" i="11"/>
  <c r="AK227" i="11"/>
  <c r="AH227" i="11"/>
  <c r="AD227" i="11"/>
  <c r="AC227" i="11"/>
  <c r="AE227" i="11" s="1"/>
  <c r="AB227" i="11"/>
  <c r="Y227" i="11"/>
  <c r="U227" i="11"/>
  <c r="T227" i="11"/>
  <c r="V227" i="11" s="1"/>
  <c r="S227" i="11"/>
  <c r="P227" i="11"/>
  <c r="L227" i="11"/>
  <c r="K227" i="11"/>
  <c r="M227" i="11" s="1"/>
  <c r="J227" i="11"/>
  <c r="G227" i="11"/>
  <c r="AM226" i="11"/>
  <c r="AL226" i="11"/>
  <c r="AK226" i="11"/>
  <c r="AH226" i="11"/>
  <c r="AD226" i="11"/>
  <c r="AC226" i="11"/>
  <c r="AE226" i="11" s="1"/>
  <c r="AB226" i="11"/>
  <c r="Y226" i="11"/>
  <c r="U226" i="11"/>
  <c r="T226" i="11"/>
  <c r="V226" i="11" s="1"/>
  <c r="S226" i="11"/>
  <c r="P226" i="11"/>
  <c r="L226" i="11"/>
  <c r="K226" i="11"/>
  <c r="M226" i="11" s="1"/>
  <c r="J226" i="11"/>
  <c r="G226" i="11"/>
  <c r="AM225" i="11"/>
  <c r="AL225" i="11"/>
  <c r="AK225" i="11"/>
  <c r="AH225" i="11"/>
  <c r="AD225" i="11"/>
  <c r="AC225" i="11"/>
  <c r="AE225" i="11" s="1"/>
  <c r="AB225" i="11"/>
  <c r="Y225" i="11"/>
  <c r="U225" i="11"/>
  <c r="T225" i="11"/>
  <c r="V225" i="11" s="1"/>
  <c r="S225" i="11"/>
  <c r="P225" i="11"/>
  <c r="L225" i="11"/>
  <c r="K225" i="11"/>
  <c r="M225" i="11" s="1"/>
  <c r="J225" i="11"/>
  <c r="G225" i="11"/>
  <c r="AM224" i="11"/>
  <c r="AL224" i="11"/>
  <c r="AK224" i="11"/>
  <c r="AH224" i="11"/>
  <c r="AD224" i="11"/>
  <c r="AC224" i="11"/>
  <c r="AE224" i="11" s="1"/>
  <c r="AB224" i="11"/>
  <c r="Y224" i="11"/>
  <c r="U224" i="11"/>
  <c r="T224" i="11"/>
  <c r="V224" i="11" s="1"/>
  <c r="S224" i="11"/>
  <c r="P224" i="11"/>
  <c r="L224" i="11"/>
  <c r="K224" i="11"/>
  <c r="M224" i="11" s="1"/>
  <c r="J224" i="11"/>
  <c r="G224" i="11"/>
  <c r="AM223" i="11"/>
  <c r="AL223" i="11"/>
  <c r="AK223" i="11"/>
  <c r="AH223" i="11"/>
  <c r="AD223" i="11"/>
  <c r="AC223" i="11"/>
  <c r="AE223" i="11" s="1"/>
  <c r="AB223" i="11"/>
  <c r="Y223" i="11"/>
  <c r="U223" i="11"/>
  <c r="T223" i="11"/>
  <c r="V223" i="11" s="1"/>
  <c r="S223" i="11"/>
  <c r="P223" i="11"/>
  <c r="L223" i="11"/>
  <c r="K223" i="11"/>
  <c r="M223" i="11" s="1"/>
  <c r="J223" i="11"/>
  <c r="G223" i="11"/>
  <c r="AM222" i="11"/>
  <c r="AM262" i="11" s="1"/>
  <c r="AM266" i="11" s="1"/>
  <c r="AL222" i="11"/>
  <c r="AL262" i="11" s="1"/>
  <c r="AK222" i="11"/>
  <c r="AH222" i="11"/>
  <c r="AD222" i="11"/>
  <c r="AD262" i="11" s="1"/>
  <c r="AD266" i="11" s="1"/>
  <c r="AC222" i="11"/>
  <c r="AC262" i="11" s="1"/>
  <c r="AB222" i="11"/>
  <c r="Y222" i="11"/>
  <c r="U222" i="11"/>
  <c r="U262" i="11" s="1"/>
  <c r="U266" i="11" s="1"/>
  <c r="T222" i="11"/>
  <c r="T262" i="11" s="1"/>
  <c r="S222" i="11"/>
  <c r="P222" i="11"/>
  <c r="L222" i="11"/>
  <c r="K222" i="11"/>
  <c r="M222" i="11" s="1"/>
  <c r="J222" i="11"/>
  <c r="G222" i="11"/>
  <c r="AJ191" i="11"/>
  <c r="AI191" i="11"/>
  <c r="AK191" i="11" s="1"/>
  <c r="AG191" i="11"/>
  <c r="AF191" i="11"/>
  <c r="AH191" i="11" s="1"/>
  <c r="AA191" i="11"/>
  <c r="Z191" i="11"/>
  <c r="X191" i="11"/>
  <c r="W191" i="11"/>
  <c r="Y191" i="11" s="1"/>
  <c r="R191" i="11"/>
  <c r="Q191" i="11"/>
  <c r="S191" i="11" s="1"/>
  <c r="O191" i="11"/>
  <c r="N191" i="11"/>
  <c r="I191" i="11"/>
  <c r="L191" i="11" s="1"/>
  <c r="H191" i="11"/>
  <c r="J191" i="11" s="1"/>
  <c r="F191" i="11"/>
  <c r="E191" i="11"/>
  <c r="G191" i="11" s="1"/>
  <c r="AJ187" i="11"/>
  <c r="AI187" i="11"/>
  <c r="AK187" i="11" s="1"/>
  <c r="AG187" i="11"/>
  <c r="AF187" i="11"/>
  <c r="AA187" i="11"/>
  <c r="Z187" i="11"/>
  <c r="X187" i="11"/>
  <c r="W187" i="11"/>
  <c r="R187" i="11"/>
  <c r="Q187" i="11"/>
  <c r="S187" i="11" s="1"/>
  <c r="O187" i="11"/>
  <c r="N187" i="11"/>
  <c r="I187" i="11"/>
  <c r="L187" i="11" s="1"/>
  <c r="H187" i="11"/>
  <c r="J187" i="11" s="1"/>
  <c r="F187" i="11"/>
  <c r="E187" i="11"/>
  <c r="G187" i="11" s="1"/>
  <c r="AM186" i="11"/>
  <c r="AL186" i="11"/>
  <c r="AK186" i="11"/>
  <c r="AH186" i="11"/>
  <c r="AD186" i="11"/>
  <c r="AC186" i="11"/>
  <c r="AE186" i="11" s="1"/>
  <c r="AB186" i="11"/>
  <c r="Y186" i="11"/>
  <c r="U186" i="11"/>
  <c r="T186" i="11"/>
  <c r="V186" i="11" s="1"/>
  <c r="S186" i="11"/>
  <c r="P186" i="11"/>
  <c r="K186" i="11"/>
  <c r="M186" i="11" s="1"/>
  <c r="J186" i="11"/>
  <c r="G186" i="11"/>
  <c r="AM185" i="11"/>
  <c r="AL185" i="11"/>
  <c r="AN185" i="11" s="1"/>
  <c r="AK185" i="11"/>
  <c r="AH185" i="11"/>
  <c r="AD185" i="11"/>
  <c r="AC185" i="11"/>
  <c r="AB185" i="11"/>
  <c r="Y185" i="11"/>
  <c r="U185" i="11"/>
  <c r="T185" i="11"/>
  <c r="V185" i="11" s="1"/>
  <c r="S185" i="11"/>
  <c r="P185" i="11"/>
  <c r="L185" i="11"/>
  <c r="M185" i="11" s="1"/>
  <c r="J185" i="11"/>
  <c r="G185" i="11"/>
  <c r="AM184" i="11"/>
  <c r="AL184" i="11"/>
  <c r="AN184" i="11" s="1"/>
  <c r="AK184" i="11"/>
  <c r="AH184" i="11"/>
  <c r="AD184" i="11"/>
  <c r="AC184" i="11"/>
  <c r="AE184" i="11" s="1"/>
  <c r="AB184" i="11"/>
  <c r="Y184" i="11"/>
  <c r="U184" i="11"/>
  <c r="T184" i="11"/>
  <c r="S184" i="11"/>
  <c r="P184" i="11"/>
  <c r="K184" i="11"/>
  <c r="M184" i="11" s="1"/>
  <c r="J184" i="11"/>
  <c r="G184" i="11"/>
  <c r="AM183" i="11"/>
  <c r="AL183" i="11"/>
  <c r="AK183" i="11"/>
  <c r="AH183" i="11"/>
  <c r="AD183" i="11"/>
  <c r="AC183" i="11"/>
  <c r="AB183" i="11"/>
  <c r="Y183" i="11"/>
  <c r="U183" i="11"/>
  <c r="T183" i="11"/>
  <c r="S183" i="11"/>
  <c r="P183" i="11"/>
  <c r="K183" i="11"/>
  <c r="M183" i="11" s="1"/>
  <c r="J183" i="11"/>
  <c r="G183" i="11"/>
  <c r="AM182" i="11"/>
  <c r="AL182" i="11"/>
  <c r="AK182" i="11"/>
  <c r="AH182" i="11"/>
  <c r="AD182" i="11"/>
  <c r="AC182" i="11"/>
  <c r="AE182" i="11" s="1"/>
  <c r="AB182" i="11"/>
  <c r="Y182" i="11"/>
  <c r="U182" i="11"/>
  <c r="T182" i="11"/>
  <c r="V182" i="11" s="1"/>
  <c r="S182" i="11"/>
  <c r="P182" i="11"/>
  <c r="L182" i="11"/>
  <c r="K182" i="11"/>
  <c r="J182" i="11"/>
  <c r="G182" i="11"/>
  <c r="AM181" i="11"/>
  <c r="AL181" i="11"/>
  <c r="AN181" i="11" s="1"/>
  <c r="AK181" i="11"/>
  <c r="AH181" i="11"/>
  <c r="AD181" i="11"/>
  <c r="AC181" i="11"/>
  <c r="AE181" i="11" s="1"/>
  <c r="AB181" i="11"/>
  <c r="Y181" i="11"/>
  <c r="U181" i="11"/>
  <c r="T181" i="11"/>
  <c r="V181" i="11" s="1"/>
  <c r="S181" i="11"/>
  <c r="P181" i="11"/>
  <c r="L181" i="11"/>
  <c r="K181" i="11"/>
  <c r="M181" i="11" s="1"/>
  <c r="J181" i="11"/>
  <c r="G181" i="11"/>
  <c r="AM180" i="11"/>
  <c r="AL180" i="11"/>
  <c r="AK180" i="11"/>
  <c r="AH180" i="11"/>
  <c r="AD180" i="11"/>
  <c r="AC180" i="11"/>
  <c r="AE180" i="11" s="1"/>
  <c r="AB180" i="11"/>
  <c r="Y180" i="11"/>
  <c r="U180" i="11"/>
  <c r="T180" i="11"/>
  <c r="V180" i="11" s="1"/>
  <c r="S180" i="11"/>
  <c r="P180" i="11"/>
  <c r="L180" i="11"/>
  <c r="K180" i="11"/>
  <c r="J180" i="11"/>
  <c r="G180" i="11"/>
  <c r="AM179" i="11"/>
  <c r="AL179" i="11"/>
  <c r="AN179" i="11" s="1"/>
  <c r="AK179" i="11"/>
  <c r="AH179" i="11"/>
  <c r="AD179" i="11"/>
  <c r="AC179" i="11"/>
  <c r="AE179" i="11" s="1"/>
  <c r="AB179" i="11"/>
  <c r="Y179" i="11"/>
  <c r="U179" i="11"/>
  <c r="T179" i="11"/>
  <c r="V179" i="11" s="1"/>
  <c r="S179" i="11"/>
  <c r="P179" i="11"/>
  <c r="L179" i="11"/>
  <c r="K179" i="11"/>
  <c r="M179" i="11" s="1"/>
  <c r="J179" i="11"/>
  <c r="G179" i="11"/>
  <c r="AM178" i="11"/>
  <c r="AL178" i="11"/>
  <c r="AK178" i="11"/>
  <c r="AH178" i="11"/>
  <c r="AD178" i="11"/>
  <c r="AC178" i="11"/>
  <c r="AE178" i="11" s="1"/>
  <c r="AB178" i="11"/>
  <c r="Y178" i="11"/>
  <c r="U178" i="11"/>
  <c r="T178" i="11"/>
  <c r="V178" i="11" s="1"/>
  <c r="S178" i="11"/>
  <c r="P178" i="11"/>
  <c r="L178" i="11"/>
  <c r="K178" i="11"/>
  <c r="J178" i="11"/>
  <c r="G178" i="11"/>
  <c r="AM177" i="11"/>
  <c r="AL177" i="11"/>
  <c r="AN177" i="11" s="1"/>
  <c r="AK177" i="11"/>
  <c r="AH177" i="11"/>
  <c r="AD177" i="11"/>
  <c r="AC177" i="11"/>
  <c r="AE177" i="11" s="1"/>
  <c r="AB177" i="11"/>
  <c r="Y177" i="11"/>
  <c r="U177" i="11"/>
  <c r="T177" i="11"/>
  <c r="V177" i="11" s="1"/>
  <c r="S177" i="11"/>
  <c r="P177" i="11"/>
  <c r="L177" i="11"/>
  <c r="K177" i="11"/>
  <c r="M177" i="11" s="1"/>
  <c r="J177" i="11"/>
  <c r="G177" i="11"/>
  <c r="AM176" i="11"/>
  <c r="AL176" i="11"/>
  <c r="AK176" i="11"/>
  <c r="AH176" i="11"/>
  <c r="AD176" i="11"/>
  <c r="AC176" i="11"/>
  <c r="AE176" i="11" s="1"/>
  <c r="AB176" i="11"/>
  <c r="Y176" i="11"/>
  <c r="U176" i="11"/>
  <c r="T176" i="11"/>
  <c r="V176" i="11" s="1"/>
  <c r="S176" i="11"/>
  <c r="P176" i="11"/>
  <c r="L176" i="11"/>
  <c r="K176" i="11"/>
  <c r="J176" i="11"/>
  <c r="G176" i="11"/>
  <c r="AM175" i="11"/>
  <c r="AL175" i="11"/>
  <c r="AN175" i="11" s="1"/>
  <c r="AK175" i="11"/>
  <c r="AH175" i="11"/>
  <c r="AD175" i="11"/>
  <c r="AC175" i="11"/>
  <c r="AE175" i="11" s="1"/>
  <c r="AB175" i="11"/>
  <c r="Y175" i="11"/>
  <c r="U175" i="11"/>
  <c r="T175" i="11"/>
  <c r="V175" i="11" s="1"/>
  <c r="S175" i="11"/>
  <c r="P175" i="11"/>
  <c r="L175" i="11"/>
  <c r="K175" i="11"/>
  <c r="M175" i="11" s="1"/>
  <c r="J175" i="11"/>
  <c r="G175" i="11"/>
  <c r="AM174" i="11"/>
  <c r="AL174" i="11"/>
  <c r="AK174" i="11"/>
  <c r="AH174" i="11"/>
  <c r="AD174" i="11"/>
  <c r="AC174" i="11"/>
  <c r="AE174" i="11" s="1"/>
  <c r="AB174" i="11"/>
  <c r="Y174" i="11"/>
  <c r="U174" i="11"/>
  <c r="T174" i="11"/>
  <c r="V174" i="11" s="1"/>
  <c r="S174" i="11"/>
  <c r="P174" i="11"/>
  <c r="L174" i="11"/>
  <c r="K174" i="11"/>
  <c r="J174" i="11"/>
  <c r="G174" i="11"/>
  <c r="AM173" i="11"/>
  <c r="AL173" i="11"/>
  <c r="AN173" i="11" s="1"/>
  <c r="AK173" i="11"/>
  <c r="AH173" i="11"/>
  <c r="AD173" i="11"/>
  <c r="AC173" i="11"/>
  <c r="AE173" i="11" s="1"/>
  <c r="AB173" i="11"/>
  <c r="Y173" i="11"/>
  <c r="U173" i="11"/>
  <c r="T173" i="11"/>
  <c r="V173" i="11" s="1"/>
  <c r="S173" i="11"/>
  <c r="P173" i="11"/>
  <c r="L173" i="11"/>
  <c r="K173" i="11"/>
  <c r="M173" i="11" s="1"/>
  <c r="J173" i="11"/>
  <c r="G173" i="11"/>
  <c r="AM172" i="11"/>
  <c r="AL172" i="11"/>
  <c r="AK172" i="11"/>
  <c r="AH172" i="11"/>
  <c r="AD172" i="11"/>
  <c r="AC172" i="11"/>
  <c r="AE172" i="11" s="1"/>
  <c r="AB172" i="11"/>
  <c r="Y172" i="11"/>
  <c r="U172" i="11"/>
  <c r="T172" i="11"/>
  <c r="V172" i="11" s="1"/>
  <c r="S172" i="11"/>
  <c r="P172" i="11"/>
  <c r="L172" i="11"/>
  <c r="K172" i="11"/>
  <c r="J172" i="11"/>
  <c r="G172" i="11"/>
  <c r="AM171" i="11"/>
  <c r="AL171" i="11"/>
  <c r="AN171" i="11" s="1"/>
  <c r="AK171" i="11"/>
  <c r="AH171" i="11"/>
  <c r="AD171" i="11"/>
  <c r="AC171" i="11"/>
  <c r="AE171" i="11" s="1"/>
  <c r="AB171" i="11"/>
  <c r="Y171" i="11"/>
  <c r="U171" i="11"/>
  <c r="T171" i="11"/>
  <c r="V171" i="11" s="1"/>
  <c r="S171" i="11"/>
  <c r="P171" i="11"/>
  <c r="L171" i="11"/>
  <c r="K171" i="11"/>
  <c r="M171" i="11" s="1"/>
  <c r="J171" i="11"/>
  <c r="G171" i="11"/>
  <c r="AM170" i="11"/>
  <c r="AL170" i="11"/>
  <c r="AK170" i="11"/>
  <c r="AH170" i="11"/>
  <c r="AD170" i="11"/>
  <c r="AC170" i="11"/>
  <c r="AE170" i="11" s="1"/>
  <c r="AB170" i="11"/>
  <c r="Y170" i="11"/>
  <c r="U170" i="11"/>
  <c r="T170" i="11"/>
  <c r="V170" i="11" s="1"/>
  <c r="S170" i="11"/>
  <c r="P170" i="11"/>
  <c r="L170" i="11"/>
  <c r="K170" i="11"/>
  <c r="J170" i="11"/>
  <c r="G170" i="11"/>
  <c r="AM169" i="11"/>
  <c r="AL169" i="11"/>
  <c r="AN169" i="11" s="1"/>
  <c r="AK169" i="11"/>
  <c r="AH169" i="11"/>
  <c r="AD169" i="11"/>
  <c r="AC169" i="11"/>
  <c r="AE169" i="11" s="1"/>
  <c r="AB169" i="11"/>
  <c r="Y169" i="11"/>
  <c r="U169" i="11"/>
  <c r="T169" i="11"/>
  <c r="V169" i="11" s="1"/>
  <c r="S169" i="11"/>
  <c r="P169" i="11"/>
  <c r="L169" i="11"/>
  <c r="K169" i="11"/>
  <c r="M169" i="11" s="1"/>
  <c r="J169" i="11"/>
  <c r="G169" i="11"/>
  <c r="AM168" i="11"/>
  <c r="AL168" i="11"/>
  <c r="AK168" i="11"/>
  <c r="AH168" i="11"/>
  <c r="AD168" i="11"/>
  <c r="AC168" i="11"/>
  <c r="AE168" i="11" s="1"/>
  <c r="AB168" i="11"/>
  <c r="Y168" i="11"/>
  <c r="U168" i="11"/>
  <c r="T168" i="11"/>
  <c r="V168" i="11" s="1"/>
  <c r="S168" i="11"/>
  <c r="P168" i="11"/>
  <c r="L168" i="11"/>
  <c r="K168" i="11"/>
  <c r="J168" i="11"/>
  <c r="G168" i="11"/>
  <c r="AM167" i="11"/>
  <c r="AL167" i="11"/>
  <c r="AN167" i="11" s="1"/>
  <c r="AK167" i="11"/>
  <c r="AH167" i="11"/>
  <c r="AD167" i="11"/>
  <c r="AC167" i="11"/>
  <c r="AE167" i="11" s="1"/>
  <c r="AB167" i="11"/>
  <c r="Y167" i="11"/>
  <c r="U167" i="11"/>
  <c r="T167" i="11"/>
  <c r="V167" i="11" s="1"/>
  <c r="S167" i="11"/>
  <c r="P167" i="11"/>
  <c r="L167" i="11"/>
  <c r="K167" i="11"/>
  <c r="M167" i="11" s="1"/>
  <c r="J167" i="11"/>
  <c r="G167" i="11"/>
  <c r="AM166" i="11"/>
  <c r="AL166" i="11"/>
  <c r="AK166" i="11"/>
  <c r="AH166" i="11"/>
  <c r="AD166" i="11"/>
  <c r="AC166" i="11"/>
  <c r="AE166" i="11" s="1"/>
  <c r="AB166" i="11"/>
  <c r="Y166" i="11"/>
  <c r="U166" i="11"/>
  <c r="T166" i="11"/>
  <c r="V166" i="11" s="1"/>
  <c r="S166" i="11"/>
  <c r="P166" i="11"/>
  <c r="L166" i="11"/>
  <c r="K166" i="11"/>
  <c r="J166" i="11"/>
  <c r="G166" i="11"/>
  <c r="AM165" i="11"/>
  <c r="AL165" i="11"/>
  <c r="AN165" i="11" s="1"/>
  <c r="AK165" i="11"/>
  <c r="AH165" i="11"/>
  <c r="AD165" i="11"/>
  <c r="AC165" i="11"/>
  <c r="AE165" i="11" s="1"/>
  <c r="AB165" i="11"/>
  <c r="Y165" i="11"/>
  <c r="U165" i="11"/>
  <c r="T165" i="11"/>
  <c r="V165" i="11" s="1"/>
  <c r="S165" i="11"/>
  <c r="P165" i="11"/>
  <c r="L165" i="11"/>
  <c r="K165" i="11"/>
  <c r="J165" i="11"/>
  <c r="G165" i="11"/>
  <c r="AM164" i="11"/>
  <c r="AL164" i="11"/>
  <c r="AK164" i="11"/>
  <c r="AH164" i="11"/>
  <c r="AD164" i="11"/>
  <c r="AC164" i="11"/>
  <c r="AE164" i="11" s="1"/>
  <c r="AB164" i="11"/>
  <c r="Y164" i="11"/>
  <c r="U164" i="11"/>
  <c r="T164" i="11"/>
  <c r="V164" i="11" s="1"/>
  <c r="S164" i="11"/>
  <c r="P164" i="11"/>
  <c r="L164" i="11"/>
  <c r="K164" i="11"/>
  <c r="M164" i="11" s="1"/>
  <c r="J164" i="11"/>
  <c r="G164" i="11"/>
  <c r="AM163" i="11"/>
  <c r="AL163" i="11"/>
  <c r="AN163" i="11" s="1"/>
  <c r="AK163" i="11"/>
  <c r="AH163" i="11"/>
  <c r="AD163" i="11"/>
  <c r="AC163" i="11"/>
  <c r="AE163" i="11" s="1"/>
  <c r="AB163" i="11"/>
  <c r="Y163" i="11"/>
  <c r="U163" i="11"/>
  <c r="T163" i="11"/>
  <c r="V163" i="11" s="1"/>
  <c r="S163" i="11"/>
  <c r="P163" i="11"/>
  <c r="L163" i="11"/>
  <c r="K163" i="11"/>
  <c r="J163" i="11"/>
  <c r="G163" i="11"/>
  <c r="AM162" i="11"/>
  <c r="AL162" i="11"/>
  <c r="AN162" i="11" s="1"/>
  <c r="AK162" i="11"/>
  <c r="AH162" i="11"/>
  <c r="AD162" i="11"/>
  <c r="AC162" i="11"/>
  <c r="AB162" i="11"/>
  <c r="Y162" i="11"/>
  <c r="U162" i="11"/>
  <c r="T162" i="11"/>
  <c r="V162" i="11" s="1"/>
  <c r="S162" i="11"/>
  <c r="P162" i="11"/>
  <c r="L162" i="11"/>
  <c r="K162" i="11"/>
  <c r="J162" i="11"/>
  <c r="G162" i="11"/>
  <c r="AM161" i="11"/>
  <c r="AL161" i="11"/>
  <c r="AN161" i="11" s="1"/>
  <c r="AK161" i="11"/>
  <c r="AH161" i="11"/>
  <c r="AD161" i="11"/>
  <c r="AC161" i="11"/>
  <c r="AE161" i="11" s="1"/>
  <c r="AB161" i="11"/>
  <c r="Y161" i="11"/>
  <c r="U161" i="11"/>
  <c r="T161" i="11"/>
  <c r="V161" i="11" s="1"/>
  <c r="S161" i="11"/>
  <c r="P161" i="11"/>
  <c r="L161" i="11"/>
  <c r="K161" i="11"/>
  <c r="M161" i="11" s="1"/>
  <c r="J161" i="11"/>
  <c r="G161" i="11"/>
  <c r="AM160" i="11"/>
  <c r="AL160" i="11"/>
  <c r="AK160" i="11"/>
  <c r="AH160" i="11"/>
  <c r="AD160" i="11"/>
  <c r="AC160" i="11"/>
  <c r="AE160" i="11" s="1"/>
  <c r="AB160" i="11"/>
  <c r="Y160" i="11"/>
  <c r="U160" i="11"/>
  <c r="T160" i="11"/>
  <c r="V160" i="11" s="1"/>
  <c r="S160" i="11"/>
  <c r="P160" i="11"/>
  <c r="L160" i="11"/>
  <c r="K160" i="11"/>
  <c r="M160" i="11" s="1"/>
  <c r="J160" i="11"/>
  <c r="G160" i="11"/>
  <c r="AM159" i="11"/>
  <c r="AL159" i="11"/>
  <c r="AN159" i="11" s="1"/>
  <c r="AK159" i="11"/>
  <c r="AH159" i="11"/>
  <c r="AD159" i="11"/>
  <c r="AC159" i="11"/>
  <c r="AB159" i="11"/>
  <c r="Y159" i="11"/>
  <c r="U159" i="11"/>
  <c r="T159" i="11"/>
  <c r="V159" i="11" s="1"/>
  <c r="S159" i="11"/>
  <c r="P159" i="11"/>
  <c r="L159" i="11"/>
  <c r="K159" i="11"/>
  <c r="M159" i="11" s="1"/>
  <c r="J159" i="11"/>
  <c r="G159" i="11"/>
  <c r="AM158" i="11"/>
  <c r="AL158" i="11"/>
  <c r="AN158" i="11" s="1"/>
  <c r="AK158" i="11"/>
  <c r="AH158" i="11"/>
  <c r="AD158" i="11"/>
  <c r="AC158" i="11"/>
  <c r="AB158" i="11"/>
  <c r="Y158" i="11"/>
  <c r="U158" i="11"/>
  <c r="T158" i="11"/>
  <c r="V158" i="11" s="1"/>
  <c r="S158" i="11"/>
  <c r="P158" i="11"/>
  <c r="L158" i="11"/>
  <c r="K158" i="11"/>
  <c r="M158" i="11" s="1"/>
  <c r="J158" i="11"/>
  <c r="G158" i="11"/>
  <c r="AM157" i="11"/>
  <c r="AL157" i="11"/>
  <c r="AN157" i="11" s="1"/>
  <c r="AK157" i="11"/>
  <c r="AH157" i="11"/>
  <c r="AD157" i="11"/>
  <c r="AC157" i="11"/>
  <c r="AB157" i="11"/>
  <c r="U157" i="11"/>
  <c r="T157" i="11"/>
  <c r="S157" i="11"/>
  <c r="P157" i="11"/>
  <c r="L157" i="11"/>
  <c r="K157" i="11"/>
  <c r="M157" i="11" s="1"/>
  <c r="J157" i="11"/>
  <c r="G157" i="11"/>
  <c r="AM156" i="11"/>
  <c r="AL156" i="11"/>
  <c r="AN156" i="11" s="1"/>
  <c r="AK156" i="11"/>
  <c r="AH156" i="11"/>
  <c r="AD156" i="11"/>
  <c r="AC156" i="11"/>
  <c r="AE156" i="11" s="1"/>
  <c r="AB156" i="11"/>
  <c r="Y156" i="11"/>
  <c r="U156" i="11"/>
  <c r="T156" i="11"/>
  <c r="S156" i="11"/>
  <c r="P156" i="11"/>
  <c r="L156" i="11"/>
  <c r="K156" i="11"/>
  <c r="M156" i="11" s="1"/>
  <c r="J156" i="11"/>
  <c r="G156" i="11"/>
  <c r="AM155" i="11"/>
  <c r="AL155" i="11"/>
  <c r="AN155" i="11" s="1"/>
  <c r="AK155" i="11"/>
  <c r="AH155" i="11"/>
  <c r="AD155" i="11"/>
  <c r="AC155" i="11"/>
  <c r="AE155" i="11" s="1"/>
  <c r="AB155" i="11"/>
  <c r="Y155" i="11"/>
  <c r="U155" i="11"/>
  <c r="T155" i="11"/>
  <c r="S155" i="11"/>
  <c r="P155" i="11"/>
  <c r="L155" i="11"/>
  <c r="K155" i="11"/>
  <c r="M155" i="11" s="1"/>
  <c r="J155" i="11"/>
  <c r="G155" i="11"/>
  <c r="AM154" i="11"/>
  <c r="AL154" i="11"/>
  <c r="AN154" i="11" s="1"/>
  <c r="AK154" i="11"/>
  <c r="AH154" i="11"/>
  <c r="AD154" i="11"/>
  <c r="AC154" i="11"/>
  <c r="AE154" i="11" s="1"/>
  <c r="AB154" i="11"/>
  <c r="Y154" i="11"/>
  <c r="U154" i="11"/>
  <c r="T154" i="11"/>
  <c r="S154" i="11"/>
  <c r="P154" i="11"/>
  <c r="L154" i="11"/>
  <c r="K154" i="11"/>
  <c r="M154" i="11" s="1"/>
  <c r="J154" i="11"/>
  <c r="G154" i="11"/>
  <c r="AM153" i="11"/>
  <c r="AL153" i="11"/>
  <c r="AN153" i="11" s="1"/>
  <c r="AK153" i="11"/>
  <c r="AH153" i="11"/>
  <c r="AD153" i="11"/>
  <c r="AC153" i="11"/>
  <c r="AE153" i="11" s="1"/>
  <c r="AB153" i="11"/>
  <c r="Y153" i="11"/>
  <c r="U153" i="11"/>
  <c r="T153" i="11"/>
  <c r="S153" i="11"/>
  <c r="P153" i="11"/>
  <c r="L153" i="11"/>
  <c r="K153" i="11"/>
  <c r="M153" i="11" s="1"/>
  <c r="J153" i="11"/>
  <c r="G153" i="11"/>
  <c r="AM152" i="11"/>
  <c r="AL152" i="11"/>
  <c r="AN152" i="11" s="1"/>
  <c r="AK152" i="11"/>
  <c r="AH152" i="11"/>
  <c r="AD152" i="11"/>
  <c r="AC152" i="11"/>
  <c r="AE152" i="11" s="1"/>
  <c r="AB152" i="11"/>
  <c r="Y152" i="11"/>
  <c r="U152" i="11"/>
  <c r="T152" i="11"/>
  <c r="S152" i="11"/>
  <c r="P152" i="11"/>
  <c r="L152" i="11"/>
  <c r="K152" i="11"/>
  <c r="M152" i="11" s="1"/>
  <c r="J152" i="11"/>
  <c r="G152" i="11"/>
  <c r="AM151" i="11"/>
  <c r="AL151" i="11"/>
  <c r="AN151" i="11" s="1"/>
  <c r="AK151" i="11"/>
  <c r="AH151" i="11"/>
  <c r="AD151" i="11"/>
  <c r="AC151" i="11"/>
  <c r="AE151" i="11" s="1"/>
  <c r="AB151" i="11"/>
  <c r="Y151" i="11"/>
  <c r="U151" i="11"/>
  <c r="T151" i="11"/>
  <c r="S151" i="11"/>
  <c r="P151" i="11"/>
  <c r="L151" i="11"/>
  <c r="K151" i="11"/>
  <c r="M151" i="11" s="1"/>
  <c r="J151" i="11"/>
  <c r="G151" i="11"/>
  <c r="AM150" i="11"/>
  <c r="AL150" i="11"/>
  <c r="AN150" i="11" s="1"/>
  <c r="AK150" i="11"/>
  <c r="AH150" i="11"/>
  <c r="AD150" i="11"/>
  <c r="AC150" i="11"/>
  <c r="AE150" i="11" s="1"/>
  <c r="AB150" i="11"/>
  <c r="Y150" i="11"/>
  <c r="U150" i="11"/>
  <c r="T150" i="11"/>
  <c r="S150" i="11"/>
  <c r="P150" i="11"/>
  <c r="L150" i="11"/>
  <c r="K150" i="11"/>
  <c r="M150" i="11" s="1"/>
  <c r="J150" i="11"/>
  <c r="G150" i="11"/>
  <c r="AM149" i="11"/>
  <c r="AL149" i="11"/>
  <c r="AK149" i="11"/>
  <c r="AH149" i="11"/>
  <c r="AD149" i="11"/>
  <c r="AC149" i="11"/>
  <c r="AB149" i="11"/>
  <c r="Y149" i="11"/>
  <c r="U149" i="11"/>
  <c r="T149" i="11"/>
  <c r="V149" i="11" s="1"/>
  <c r="S149" i="11"/>
  <c r="P149" i="11"/>
  <c r="L149" i="11"/>
  <c r="K149" i="11"/>
  <c r="M149" i="11" s="1"/>
  <c r="J149" i="11"/>
  <c r="G149" i="11"/>
  <c r="AJ118" i="11"/>
  <c r="AI118" i="11"/>
  <c r="AK118" i="11" s="1"/>
  <c r="AG118" i="11"/>
  <c r="AF118" i="11"/>
  <c r="AA118" i="11"/>
  <c r="Z118" i="11"/>
  <c r="AB118" i="11" s="1"/>
  <c r="X118" i="11"/>
  <c r="W118" i="11"/>
  <c r="R118" i="11"/>
  <c r="Q118" i="11"/>
  <c r="S118" i="11" s="1"/>
  <c r="O118" i="11"/>
  <c r="N118" i="11"/>
  <c r="I118" i="11"/>
  <c r="H118" i="11"/>
  <c r="F118" i="11"/>
  <c r="E118" i="11"/>
  <c r="AM114" i="11"/>
  <c r="AL114" i="11"/>
  <c r="AN114" i="11" s="1"/>
  <c r="AK114" i="11"/>
  <c r="AH114" i="11"/>
  <c r="AD114" i="11"/>
  <c r="AC114" i="11"/>
  <c r="AE114" i="11" s="1"/>
  <c r="AB114" i="11"/>
  <c r="Y114" i="11"/>
  <c r="V114" i="11"/>
  <c r="S114" i="11"/>
  <c r="P114" i="11"/>
  <c r="L114" i="11"/>
  <c r="M114" i="11" s="1"/>
  <c r="J114" i="11"/>
  <c r="G114" i="11"/>
  <c r="AM113" i="11"/>
  <c r="AL113" i="11"/>
  <c r="AK113" i="11"/>
  <c r="AH113" i="11"/>
  <c r="AD113" i="11"/>
  <c r="AC113" i="11"/>
  <c r="AB113" i="11"/>
  <c r="Y113" i="11"/>
  <c r="V113" i="11"/>
  <c r="S113" i="11"/>
  <c r="P113" i="11"/>
  <c r="L113" i="11"/>
  <c r="M113" i="11" s="1"/>
  <c r="J113" i="11"/>
  <c r="AM112" i="11"/>
  <c r="AL112" i="11"/>
  <c r="AN112" i="11" s="1"/>
  <c r="AK112" i="11"/>
  <c r="AH112" i="11"/>
  <c r="AD112" i="11"/>
  <c r="AC112" i="11"/>
  <c r="AB112" i="11"/>
  <c r="Y112" i="11"/>
  <c r="V112" i="11"/>
  <c r="S112" i="11"/>
  <c r="P112" i="11"/>
  <c r="L112" i="11"/>
  <c r="K112" i="11"/>
  <c r="J112" i="11"/>
  <c r="G112" i="11"/>
  <c r="AM111" i="11"/>
  <c r="AL111" i="11"/>
  <c r="AK111" i="11"/>
  <c r="AH111" i="11"/>
  <c r="AD111" i="11"/>
  <c r="AC111" i="11"/>
  <c r="AB111" i="11"/>
  <c r="Y111" i="11"/>
  <c r="V111" i="11"/>
  <c r="S111" i="11"/>
  <c r="P111" i="11"/>
  <c r="L111" i="11"/>
  <c r="K111" i="11"/>
  <c r="M111" i="11" s="1"/>
  <c r="J111" i="11"/>
  <c r="G111" i="11"/>
  <c r="AM110" i="11"/>
  <c r="AL110" i="11"/>
  <c r="AN110" i="11" s="1"/>
  <c r="AK110" i="11"/>
  <c r="AH110" i="11"/>
  <c r="AD110" i="11"/>
  <c r="AC110" i="11"/>
  <c r="AB110" i="11"/>
  <c r="Y110" i="11"/>
  <c r="V110" i="11"/>
  <c r="S110" i="11"/>
  <c r="P110" i="11"/>
  <c r="L110" i="11"/>
  <c r="K110" i="11"/>
  <c r="J110" i="11"/>
  <c r="G110" i="11"/>
  <c r="AM109" i="11"/>
  <c r="AL109" i="11"/>
  <c r="AN109" i="11" s="1"/>
  <c r="AK109" i="11"/>
  <c r="AH109" i="11"/>
  <c r="AD109" i="11"/>
  <c r="AC109" i="11"/>
  <c r="AE109" i="11" s="1"/>
  <c r="AB109" i="11"/>
  <c r="Y109" i="11"/>
  <c r="V109" i="11"/>
  <c r="S109" i="11"/>
  <c r="P109" i="11"/>
  <c r="L109" i="11"/>
  <c r="K109" i="11"/>
  <c r="M109" i="11" s="1"/>
  <c r="J109" i="11"/>
  <c r="G109" i="11"/>
  <c r="AM108" i="11"/>
  <c r="AL108" i="11"/>
  <c r="AN108" i="11" s="1"/>
  <c r="AK108" i="11"/>
  <c r="AH108" i="11"/>
  <c r="AD108" i="11"/>
  <c r="AC108" i="11"/>
  <c r="AB108" i="11"/>
  <c r="Y108" i="11"/>
  <c r="V108" i="11"/>
  <c r="S108" i="11"/>
  <c r="P108" i="11"/>
  <c r="L108" i="11"/>
  <c r="K108" i="11"/>
  <c r="J108" i="11"/>
  <c r="G108" i="11"/>
  <c r="AM107" i="11"/>
  <c r="AL107" i="11"/>
  <c r="AK107" i="11"/>
  <c r="AH107" i="11"/>
  <c r="AD107" i="11"/>
  <c r="AC107" i="11"/>
  <c r="AB107" i="11"/>
  <c r="Y107" i="11"/>
  <c r="V107" i="11"/>
  <c r="S107" i="11"/>
  <c r="P107" i="11"/>
  <c r="L107" i="11"/>
  <c r="K107" i="11"/>
  <c r="M107" i="11" s="1"/>
  <c r="J107" i="11"/>
  <c r="G107" i="11"/>
  <c r="AM106" i="11"/>
  <c r="AL106" i="11"/>
  <c r="AN106" i="11" s="1"/>
  <c r="AK106" i="11"/>
  <c r="AH106" i="11"/>
  <c r="AD106" i="11"/>
  <c r="AC106" i="11"/>
  <c r="AB106" i="11"/>
  <c r="Y106" i="11"/>
  <c r="V106" i="11"/>
  <c r="S106" i="11"/>
  <c r="P106" i="11"/>
  <c r="L106" i="11"/>
  <c r="K106" i="11"/>
  <c r="J106" i="11"/>
  <c r="G106" i="11"/>
  <c r="AM105" i="11"/>
  <c r="AL105" i="11"/>
  <c r="AN105" i="11" s="1"/>
  <c r="AK105" i="11"/>
  <c r="AH105" i="11"/>
  <c r="AD105" i="11"/>
  <c r="AC105" i="11"/>
  <c r="AE105" i="11" s="1"/>
  <c r="AB105" i="11"/>
  <c r="Y105" i="11"/>
  <c r="V105" i="11"/>
  <c r="S105" i="11"/>
  <c r="P105" i="11"/>
  <c r="L105" i="11"/>
  <c r="K105" i="11"/>
  <c r="M105" i="11" s="1"/>
  <c r="J105" i="11"/>
  <c r="G105" i="11"/>
  <c r="AM104" i="11"/>
  <c r="AL104" i="11"/>
  <c r="AN104" i="11" s="1"/>
  <c r="AK104" i="11"/>
  <c r="AH104" i="11"/>
  <c r="AD104" i="11"/>
  <c r="AC104" i="11"/>
  <c r="AB104" i="11"/>
  <c r="Y104" i="11"/>
  <c r="V104" i="11"/>
  <c r="S104" i="11"/>
  <c r="P104" i="11"/>
  <c r="L104" i="11"/>
  <c r="K104" i="11"/>
  <c r="J104" i="11"/>
  <c r="G104" i="11"/>
  <c r="AM103" i="11"/>
  <c r="AL103" i="11"/>
  <c r="AK103" i="11"/>
  <c r="AH103" i="11"/>
  <c r="AD103" i="11"/>
  <c r="AC103" i="11"/>
  <c r="AB103" i="11"/>
  <c r="Y103" i="11"/>
  <c r="V103" i="11"/>
  <c r="S103" i="11"/>
  <c r="P103" i="11"/>
  <c r="L103" i="11"/>
  <c r="K103" i="11"/>
  <c r="M103" i="11" s="1"/>
  <c r="J103" i="11"/>
  <c r="G103" i="11"/>
  <c r="AM102" i="11"/>
  <c r="AL102" i="11"/>
  <c r="AN102" i="11" s="1"/>
  <c r="AK102" i="11"/>
  <c r="AH102" i="11"/>
  <c r="AD102" i="11"/>
  <c r="AC102" i="11"/>
  <c r="AB102" i="11"/>
  <c r="Y102" i="11"/>
  <c r="V102" i="11"/>
  <c r="S102" i="11"/>
  <c r="P102" i="11"/>
  <c r="L102" i="11"/>
  <c r="K102" i="11"/>
  <c r="J102" i="11"/>
  <c r="G102" i="11"/>
  <c r="AM101" i="11"/>
  <c r="AL101" i="11"/>
  <c r="AN101" i="11" s="1"/>
  <c r="AK101" i="11"/>
  <c r="AH101" i="11"/>
  <c r="AD101" i="11"/>
  <c r="AC101" i="11"/>
  <c r="AE101" i="11" s="1"/>
  <c r="AB101" i="11"/>
  <c r="Y101" i="11"/>
  <c r="V101" i="11"/>
  <c r="S101" i="11"/>
  <c r="P101" i="11"/>
  <c r="L101" i="11"/>
  <c r="K101" i="11"/>
  <c r="M101" i="11" s="1"/>
  <c r="J101" i="11"/>
  <c r="G101" i="11"/>
  <c r="AM100" i="11"/>
  <c r="AL100" i="11"/>
  <c r="AN100" i="11" s="1"/>
  <c r="AK100" i="11"/>
  <c r="AH100" i="11"/>
  <c r="AD100" i="11"/>
  <c r="AC100" i="11"/>
  <c r="AB100" i="11"/>
  <c r="Y100" i="11"/>
  <c r="V100" i="11"/>
  <c r="S100" i="11"/>
  <c r="P100" i="11"/>
  <c r="L100" i="11"/>
  <c r="K100" i="11"/>
  <c r="J100" i="11"/>
  <c r="G100" i="11"/>
  <c r="AM99" i="11"/>
  <c r="AL99" i="11"/>
  <c r="AK99" i="11"/>
  <c r="AH99" i="11"/>
  <c r="AD99" i="11"/>
  <c r="AC99" i="11"/>
  <c r="AB99" i="11"/>
  <c r="Y99" i="11"/>
  <c r="V99" i="11"/>
  <c r="S99" i="11"/>
  <c r="P99" i="11"/>
  <c r="L99" i="11"/>
  <c r="K99" i="11"/>
  <c r="M99" i="11" s="1"/>
  <c r="J99" i="11"/>
  <c r="G99" i="11"/>
  <c r="AM98" i="11"/>
  <c r="AL98" i="11"/>
  <c r="AN98" i="11" s="1"/>
  <c r="AK98" i="11"/>
  <c r="AH98" i="11"/>
  <c r="AD98" i="11"/>
  <c r="AC98" i="11"/>
  <c r="AB98" i="11"/>
  <c r="Y98" i="11"/>
  <c r="V98" i="11"/>
  <c r="S98" i="11"/>
  <c r="P98" i="11"/>
  <c r="L98" i="11"/>
  <c r="K98" i="11"/>
  <c r="J98" i="11"/>
  <c r="G98" i="11"/>
  <c r="AM97" i="11"/>
  <c r="AL97" i="11"/>
  <c r="AN97" i="11" s="1"/>
  <c r="AK97" i="11"/>
  <c r="AH97" i="11"/>
  <c r="AD97" i="11"/>
  <c r="AC97" i="11"/>
  <c r="AE97" i="11" s="1"/>
  <c r="AB97" i="11"/>
  <c r="Y97" i="11"/>
  <c r="V97" i="11"/>
  <c r="S97" i="11"/>
  <c r="P97" i="11"/>
  <c r="L97" i="11"/>
  <c r="K97" i="11"/>
  <c r="M97" i="11" s="1"/>
  <c r="J97" i="11"/>
  <c r="G97" i="11"/>
  <c r="AM96" i="11"/>
  <c r="AL96" i="11"/>
  <c r="AN96" i="11" s="1"/>
  <c r="AK96" i="11"/>
  <c r="AH96" i="11"/>
  <c r="AD96" i="11"/>
  <c r="AC96" i="11"/>
  <c r="AB96" i="11"/>
  <c r="Y96" i="11"/>
  <c r="V96" i="11"/>
  <c r="S96" i="11"/>
  <c r="P96" i="11"/>
  <c r="L96" i="11"/>
  <c r="K96" i="11"/>
  <c r="J96" i="11"/>
  <c r="G96" i="11"/>
  <c r="AM95" i="11"/>
  <c r="AL95" i="11"/>
  <c r="AK95" i="11"/>
  <c r="AH95" i="11"/>
  <c r="AD95" i="11"/>
  <c r="AC95" i="11"/>
  <c r="AB95" i="11"/>
  <c r="V95" i="11"/>
  <c r="S95" i="11"/>
  <c r="P95" i="11"/>
  <c r="L95" i="11"/>
  <c r="K95" i="11"/>
  <c r="M95" i="11" s="1"/>
  <c r="J95" i="11"/>
  <c r="G95" i="11"/>
  <c r="AM94" i="11"/>
  <c r="AL94" i="11"/>
  <c r="AN94" i="11" s="1"/>
  <c r="AK94" i="11"/>
  <c r="AH94" i="11"/>
  <c r="AD94" i="11"/>
  <c r="AC94" i="11"/>
  <c r="AE94" i="11" s="1"/>
  <c r="AB94" i="11"/>
  <c r="Y94" i="11"/>
  <c r="U94" i="11"/>
  <c r="T94" i="11"/>
  <c r="S94" i="11"/>
  <c r="P94" i="11"/>
  <c r="L94" i="11"/>
  <c r="K94" i="11"/>
  <c r="M94" i="11" s="1"/>
  <c r="J94" i="11"/>
  <c r="G94" i="11"/>
  <c r="AM93" i="11"/>
  <c r="AL93" i="11"/>
  <c r="AN93" i="11" s="1"/>
  <c r="AK93" i="11"/>
  <c r="AH93" i="11"/>
  <c r="AD93" i="11"/>
  <c r="AC93" i="11"/>
  <c r="AE93" i="11" s="1"/>
  <c r="AB93" i="11"/>
  <c r="Y93" i="11"/>
  <c r="U93" i="11"/>
  <c r="T93" i="11"/>
  <c r="S93" i="11"/>
  <c r="P93" i="11"/>
  <c r="L93" i="11"/>
  <c r="K93" i="11"/>
  <c r="M93" i="11" s="1"/>
  <c r="J93" i="11"/>
  <c r="G93" i="11"/>
  <c r="AM92" i="11"/>
  <c r="AL92" i="11"/>
  <c r="AN92" i="11" s="1"/>
  <c r="AK92" i="11"/>
  <c r="AH92" i="11"/>
  <c r="AD92" i="11"/>
  <c r="AC92" i="11"/>
  <c r="AE92" i="11" s="1"/>
  <c r="AB92" i="11"/>
  <c r="Y92" i="11"/>
  <c r="U92" i="11"/>
  <c r="T92" i="11"/>
  <c r="S92" i="11"/>
  <c r="P92" i="11"/>
  <c r="L92" i="11"/>
  <c r="K92" i="11"/>
  <c r="M92" i="11" s="1"/>
  <c r="J92" i="11"/>
  <c r="G92" i="11"/>
  <c r="AM91" i="11"/>
  <c r="AL91" i="11"/>
  <c r="AN91" i="11" s="1"/>
  <c r="AK91" i="11"/>
  <c r="AH91" i="11"/>
  <c r="AD91" i="11"/>
  <c r="AC91" i="11"/>
  <c r="AE91" i="11" s="1"/>
  <c r="AB91" i="11"/>
  <c r="Y91" i="11"/>
  <c r="U91" i="11"/>
  <c r="T91" i="11"/>
  <c r="S91" i="11"/>
  <c r="P91" i="11"/>
  <c r="L91" i="11"/>
  <c r="K91" i="11"/>
  <c r="M91" i="11" s="1"/>
  <c r="J91" i="11"/>
  <c r="G91" i="11"/>
  <c r="AM90" i="11"/>
  <c r="AL90" i="11"/>
  <c r="AN90" i="11" s="1"/>
  <c r="AK90" i="11"/>
  <c r="AH90" i="11"/>
  <c r="AD90" i="11"/>
  <c r="AC90" i="11"/>
  <c r="AE90" i="11" s="1"/>
  <c r="AB90" i="11"/>
  <c r="Y90" i="11"/>
  <c r="U90" i="11"/>
  <c r="T90" i="11"/>
  <c r="S90" i="11"/>
  <c r="P90" i="11"/>
  <c r="L90" i="11"/>
  <c r="K90" i="11"/>
  <c r="M90" i="11" s="1"/>
  <c r="J90" i="11"/>
  <c r="G90" i="11"/>
  <c r="AM89" i="11"/>
  <c r="AL89" i="11"/>
  <c r="AN89" i="11" s="1"/>
  <c r="AK89" i="11"/>
  <c r="AH89" i="11"/>
  <c r="AD89" i="11"/>
  <c r="AC89" i="11"/>
  <c r="AE89" i="11" s="1"/>
  <c r="AB89" i="11"/>
  <c r="Y89" i="11"/>
  <c r="U89" i="11"/>
  <c r="T89" i="11"/>
  <c r="S89" i="11"/>
  <c r="P89" i="11"/>
  <c r="L89" i="11"/>
  <c r="K89" i="11"/>
  <c r="M89" i="11" s="1"/>
  <c r="J89" i="11"/>
  <c r="G89" i="11"/>
  <c r="AM88" i="11"/>
  <c r="AL88" i="11"/>
  <c r="AN88" i="11" s="1"/>
  <c r="AK88" i="11"/>
  <c r="AH88" i="11"/>
  <c r="AD88" i="11"/>
  <c r="AC88" i="11"/>
  <c r="AE88" i="11" s="1"/>
  <c r="AB88" i="11"/>
  <c r="Y88" i="11"/>
  <c r="U88" i="11"/>
  <c r="T88" i="11"/>
  <c r="S88" i="11"/>
  <c r="P88" i="11"/>
  <c r="L88" i="11"/>
  <c r="K88" i="11"/>
  <c r="M88" i="11" s="1"/>
  <c r="J88" i="11"/>
  <c r="G88" i="11"/>
  <c r="AM87" i="11"/>
  <c r="AL87" i="11"/>
  <c r="AN87" i="11" s="1"/>
  <c r="AK87" i="11"/>
  <c r="AH87" i="11"/>
  <c r="AD87" i="11"/>
  <c r="AC87" i="11"/>
  <c r="AE87" i="11" s="1"/>
  <c r="AB87" i="11"/>
  <c r="Y87" i="11"/>
  <c r="U87" i="11"/>
  <c r="T87" i="11"/>
  <c r="S87" i="11"/>
  <c r="P87" i="11"/>
  <c r="L87" i="11"/>
  <c r="K87" i="11"/>
  <c r="M87" i="11" s="1"/>
  <c r="J87" i="11"/>
  <c r="G87" i="11"/>
  <c r="AM86" i="11"/>
  <c r="AL86" i="11"/>
  <c r="AN86" i="11" s="1"/>
  <c r="AK86" i="11"/>
  <c r="AH86" i="11"/>
  <c r="AD86" i="11"/>
  <c r="AC86" i="11"/>
  <c r="AE86" i="11" s="1"/>
  <c r="AB86" i="11"/>
  <c r="Y86" i="11"/>
  <c r="U86" i="11"/>
  <c r="T86" i="11"/>
  <c r="S86" i="11"/>
  <c r="P86" i="11"/>
  <c r="L86" i="11"/>
  <c r="K86" i="11"/>
  <c r="M86" i="11" s="1"/>
  <c r="J86" i="11"/>
  <c r="G86" i="11"/>
  <c r="AM85" i="11"/>
  <c r="AL85" i="11"/>
  <c r="AN85" i="11" s="1"/>
  <c r="AK85" i="11"/>
  <c r="AH85" i="11"/>
  <c r="AD85" i="11"/>
  <c r="AC85" i="11"/>
  <c r="AE85" i="11" s="1"/>
  <c r="AB85" i="11"/>
  <c r="Y85" i="11"/>
  <c r="U85" i="11"/>
  <c r="T85" i="11"/>
  <c r="S85" i="11"/>
  <c r="P85" i="11"/>
  <c r="L85" i="11"/>
  <c r="K85" i="11"/>
  <c r="M85" i="11" s="1"/>
  <c r="J85" i="11"/>
  <c r="G85" i="11"/>
  <c r="AM84" i="11"/>
  <c r="AL84" i="11"/>
  <c r="AN84" i="11" s="1"/>
  <c r="AK84" i="11"/>
  <c r="AH84" i="11"/>
  <c r="AD84" i="11"/>
  <c r="AC84" i="11"/>
  <c r="AE84" i="11" s="1"/>
  <c r="AB84" i="11"/>
  <c r="Y84" i="11"/>
  <c r="U84" i="11"/>
  <c r="T84" i="11"/>
  <c r="S84" i="11"/>
  <c r="P84" i="11"/>
  <c r="L84" i="11"/>
  <c r="K84" i="11"/>
  <c r="M84" i="11" s="1"/>
  <c r="J84" i="11"/>
  <c r="G84" i="11"/>
  <c r="AM83" i="11"/>
  <c r="AL83" i="11"/>
  <c r="AN83" i="11" s="1"/>
  <c r="AK83" i="11"/>
  <c r="AH83" i="11"/>
  <c r="AD83" i="11"/>
  <c r="AC83" i="11"/>
  <c r="AE83" i="11" s="1"/>
  <c r="AB83" i="11"/>
  <c r="Y83" i="11"/>
  <c r="U83" i="11"/>
  <c r="T83" i="11"/>
  <c r="S83" i="11"/>
  <c r="P83" i="11"/>
  <c r="L83" i="11"/>
  <c r="K83" i="11"/>
  <c r="M83" i="11" s="1"/>
  <c r="J83" i="11"/>
  <c r="G83" i="11"/>
  <c r="AM82" i="11"/>
  <c r="AL82" i="11"/>
  <c r="AN82" i="11" s="1"/>
  <c r="AK82" i="11"/>
  <c r="AH82" i="11"/>
  <c r="AD82" i="11"/>
  <c r="AC82" i="11"/>
  <c r="AE82" i="11" s="1"/>
  <c r="AB82" i="11"/>
  <c r="Y82" i="11"/>
  <c r="U82" i="11"/>
  <c r="T82" i="11"/>
  <c r="S82" i="11"/>
  <c r="P82" i="11"/>
  <c r="L82" i="11"/>
  <c r="K82" i="11"/>
  <c r="M82" i="11" s="1"/>
  <c r="J82" i="11"/>
  <c r="G82" i="11"/>
  <c r="AM81" i="11"/>
  <c r="AL81" i="11"/>
  <c r="AN81" i="11" s="1"/>
  <c r="AK81" i="11"/>
  <c r="AH81" i="11"/>
  <c r="AD81" i="11"/>
  <c r="AC81" i="11"/>
  <c r="AE81" i="11" s="1"/>
  <c r="AB81" i="11"/>
  <c r="Y81" i="11"/>
  <c r="U81" i="11"/>
  <c r="T81" i="11"/>
  <c r="S81" i="11"/>
  <c r="P81" i="11"/>
  <c r="L81" i="11"/>
  <c r="K81" i="11"/>
  <c r="M81" i="11" s="1"/>
  <c r="J81" i="11"/>
  <c r="G81" i="11"/>
  <c r="AM80" i="11"/>
  <c r="AL80" i="11"/>
  <c r="AN80" i="11" s="1"/>
  <c r="AK80" i="11"/>
  <c r="AH80" i="11"/>
  <c r="AD80" i="11"/>
  <c r="AC80" i="11"/>
  <c r="AE80" i="11" s="1"/>
  <c r="AB80" i="11"/>
  <c r="Y80" i="11"/>
  <c r="U80" i="11"/>
  <c r="T80" i="11"/>
  <c r="S80" i="11"/>
  <c r="P80" i="11"/>
  <c r="L80" i="11"/>
  <c r="K80" i="11"/>
  <c r="M80" i="11" s="1"/>
  <c r="J80" i="11"/>
  <c r="G80" i="11"/>
  <c r="AM79" i="11"/>
  <c r="AL79" i="11"/>
  <c r="AK79" i="11"/>
  <c r="AH79" i="11"/>
  <c r="AD79" i="11"/>
  <c r="AC79" i="11"/>
  <c r="AE79" i="11" s="1"/>
  <c r="AB79" i="11"/>
  <c r="Y79" i="11"/>
  <c r="U79" i="11"/>
  <c r="U118" i="11" s="1"/>
  <c r="T79" i="11"/>
  <c r="T118" i="11" s="1"/>
  <c r="V118" i="11" s="1"/>
  <c r="S79" i="11"/>
  <c r="P79" i="11"/>
  <c r="J79" i="11"/>
  <c r="G79" i="11"/>
  <c r="AE244" i="11" l="1"/>
  <c r="M245" i="11"/>
  <c r="V245" i="11"/>
  <c r="AE245" i="11"/>
  <c r="M246" i="11"/>
  <c r="V246" i="11"/>
  <c r="AE246" i="11"/>
  <c r="M247" i="11"/>
  <c r="V247" i="11"/>
  <c r="AE247" i="11"/>
  <c r="M248" i="11"/>
  <c r="V248" i="11"/>
  <c r="AE248" i="11"/>
  <c r="M249" i="11"/>
  <c r="V249" i="11"/>
  <c r="AE249" i="11"/>
  <c r="M250" i="11"/>
  <c r="V250" i="11"/>
  <c r="AE250" i="11"/>
  <c r="M251" i="11"/>
  <c r="V251" i="11"/>
  <c r="AE251" i="11"/>
  <c r="M252" i="11"/>
  <c r="V252" i="11"/>
  <c r="AE252" i="11"/>
  <c r="V256" i="11"/>
  <c r="AE256" i="11"/>
  <c r="AB262" i="11"/>
  <c r="AK266" i="11"/>
  <c r="AL191" i="11"/>
  <c r="AC191" i="11"/>
  <c r="AD118" i="11"/>
  <c r="U191" i="11"/>
  <c r="AD191" i="11"/>
  <c r="T187" i="11"/>
  <c r="AC187" i="11"/>
  <c r="AL187" i="11"/>
  <c r="AL118" i="11"/>
  <c r="AN118" i="11" s="1"/>
  <c r="AM118" i="11"/>
  <c r="AE95" i="11"/>
  <c r="AN95" i="11"/>
  <c r="AE99" i="11"/>
  <c r="AN99" i="11"/>
  <c r="AE103" i="11"/>
  <c r="AN103" i="11"/>
  <c r="AE107" i="11"/>
  <c r="AN107" i="11"/>
  <c r="AE111" i="11"/>
  <c r="AN111" i="11"/>
  <c r="AN113" i="11"/>
  <c r="G118" i="11"/>
  <c r="P118" i="11"/>
  <c r="Y118" i="11"/>
  <c r="V183" i="11"/>
  <c r="AE183" i="11"/>
  <c r="AN183" i="11"/>
  <c r="U187" i="11"/>
  <c r="AD187" i="11"/>
  <c r="AM187" i="11"/>
  <c r="V253" i="11"/>
  <c r="AE253" i="11"/>
  <c r="AN253" i="11"/>
  <c r="V80" i="11"/>
  <c r="V81" i="11"/>
  <c r="V82" i="11"/>
  <c r="V83" i="11"/>
  <c r="V84" i="11"/>
  <c r="V85" i="11"/>
  <c r="V86" i="11"/>
  <c r="V87" i="11"/>
  <c r="V88" i="11"/>
  <c r="V89" i="11"/>
  <c r="V90" i="11"/>
  <c r="V91" i="11"/>
  <c r="V92" i="11"/>
  <c r="V93" i="11"/>
  <c r="V94" i="11"/>
  <c r="M96" i="11"/>
  <c r="AE96" i="11"/>
  <c r="M98" i="11"/>
  <c r="AE98" i="11"/>
  <c r="M100" i="11"/>
  <c r="AE100" i="11"/>
  <c r="M102" i="11"/>
  <c r="AE102" i="11"/>
  <c r="M104" i="11"/>
  <c r="AE104" i="11"/>
  <c r="M106" i="11"/>
  <c r="AE106" i="11"/>
  <c r="M108" i="11"/>
  <c r="AE108" i="11"/>
  <c r="M110" i="11"/>
  <c r="AE110" i="11"/>
  <c r="M112" i="11"/>
  <c r="AE112" i="11"/>
  <c r="AE113" i="11"/>
  <c r="K118" i="11"/>
  <c r="J118" i="11"/>
  <c r="AH118" i="11"/>
  <c r="V150" i="11"/>
  <c r="V151" i="11"/>
  <c r="V152" i="11"/>
  <c r="V153" i="11"/>
  <c r="V154" i="11"/>
  <c r="V155" i="11"/>
  <c r="V156" i="11"/>
  <c r="V157" i="11"/>
  <c r="AE157" i="11"/>
  <c r="AE158" i="11"/>
  <c r="AE159" i="11"/>
  <c r="AN160" i="11"/>
  <c r="AE162" i="11"/>
  <c r="AN164" i="11"/>
  <c r="AN166" i="11"/>
  <c r="AN168" i="11"/>
  <c r="AN170" i="11"/>
  <c r="AN172" i="11"/>
  <c r="AN174" i="11"/>
  <c r="AN176" i="11"/>
  <c r="AN178" i="11"/>
  <c r="AN180" i="11"/>
  <c r="AN182" i="11"/>
  <c r="V184" i="11"/>
  <c r="AE185" i="11"/>
  <c r="AN186" i="11"/>
  <c r="K187" i="11"/>
  <c r="M187" i="11" s="1"/>
  <c r="AB187" i="11"/>
  <c r="AN187" i="11"/>
  <c r="K191" i="11"/>
  <c r="M191" i="11" s="1"/>
  <c r="P191" i="11"/>
  <c r="AB191" i="11"/>
  <c r="AE222" i="11"/>
  <c r="AN223" i="11"/>
  <c r="AN224" i="11"/>
  <c r="AN225" i="11"/>
  <c r="AN226" i="11"/>
  <c r="AN227" i="11"/>
  <c r="AN228" i="11"/>
  <c r="AN229" i="11"/>
  <c r="AN230" i="11"/>
  <c r="AN231" i="11"/>
  <c r="AN232" i="11"/>
  <c r="AN233" i="11"/>
  <c r="AN234" i="11"/>
  <c r="AN235" i="11"/>
  <c r="AN236" i="11"/>
  <c r="AN237" i="11"/>
  <c r="AN238" i="11"/>
  <c r="AN239" i="11"/>
  <c r="AN240" i="11"/>
  <c r="AN241" i="11"/>
  <c r="AN242" i="11"/>
  <c r="AN243" i="11"/>
  <c r="AN244" i="11"/>
  <c r="AN245" i="11"/>
  <c r="AN246" i="11"/>
  <c r="AN247" i="11"/>
  <c r="AN248" i="11"/>
  <c r="AN249" i="11"/>
  <c r="AN250" i="11"/>
  <c r="AN251" i="11"/>
  <c r="AN252" i="11"/>
  <c r="V254" i="11"/>
  <c r="AE255" i="11"/>
  <c r="AN256" i="11"/>
  <c r="G266" i="11"/>
  <c r="G262" i="11"/>
  <c r="L266" i="11"/>
  <c r="S262" i="11"/>
  <c r="AH262" i="11"/>
  <c r="V79" i="11"/>
  <c r="AN79" i="11"/>
  <c r="L118" i="11"/>
  <c r="M118" i="11" s="1"/>
  <c r="T191" i="11"/>
  <c r="V191" i="11" s="1"/>
  <c r="AN149" i="11"/>
  <c r="M162" i="11"/>
  <c r="M166" i="11"/>
  <c r="M168" i="11"/>
  <c r="M170" i="11"/>
  <c r="M172" i="11"/>
  <c r="M174" i="11"/>
  <c r="M176" i="11"/>
  <c r="M178" i="11"/>
  <c r="M180" i="11"/>
  <c r="M182" i="11"/>
  <c r="V187" i="11"/>
  <c r="T266" i="11"/>
  <c r="V266" i="11" s="1"/>
  <c r="V262" i="11"/>
  <c r="AE262" i="11"/>
  <c r="AC266" i="11"/>
  <c r="AE266" i="11" s="1"/>
  <c r="K266" i="11"/>
  <c r="J266" i="11"/>
  <c r="AC118" i="11"/>
  <c r="AE118" i="11" s="1"/>
  <c r="AE191" i="11"/>
  <c r="M165" i="11"/>
  <c r="AN262" i="11"/>
  <c r="AL266" i="11"/>
  <c r="AN266" i="11" s="1"/>
  <c r="AE149" i="11"/>
  <c r="AM191" i="11"/>
  <c r="M163" i="11"/>
  <c r="AH187" i="11"/>
  <c r="V222" i="11"/>
  <c r="J262" i="11"/>
  <c r="Y262" i="11"/>
  <c r="AK262" i="11"/>
  <c r="N266" i="11"/>
  <c r="P266" i="11" s="1"/>
  <c r="R266" i="11"/>
  <c r="S266" i="11" s="1"/>
  <c r="Z266" i="11"/>
  <c r="AB266" i="11" s="1"/>
  <c r="P187" i="11"/>
  <c r="AN222" i="11"/>
  <c r="Y187" i="11"/>
  <c r="AE187" i="11" l="1"/>
  <c r="AN191" i="11"/>
  <c r="M266" i="11"/>
</calcChain>
</file>

<file path=xl/sharedStrings.xml><?xml version="1.0" encoding="utf-8"?>
<sst xmlns="http://schemas.openxmlformats.org/spreadsheetml/2006/main" count="2115" uniqueCount="998">
  <si>
    <t>NO.</t>
  </si>
  <si>
    <t>M</t>
  </si>
  <si>
    <t>F</t>
  </si>
  <si>
    <t>TOTAL</t>
  </si>
  <si>
    <t>ABSENT</t>
  </si>
  <si>
    <t>TARDY</t>
  </si>
  <si>
    <t>MALE</t>
  </si>
  <si>
    <t>Average Daily Attendance</t>
  </si>
  <si>
    <t xml:space="preserve">Percentage of Attendance for the month </t>
  </si>
  <si>
    <t>Drop out</t>
  </si>
  <si>
    <t>Transferred out</t>
  </si>
  <si>
    <t>Transferred in</t>
  </si>
  <si>
    <t>I certify that this is a true and correct report.</t>
  </si>
  <si>
    <t>Attested by:</t>
  </si>
  <si>
    <t>School Head</t>
  </si>
  <si>
    <t>FEMALE</t>
  </si>
  <si>
    <t>a. Domestic-Related Factors</t>
  </si>
  <si>
    <t>a.1. Had to take care of siblings</t>
  </si>
  <si>
    <t>a.2. Early marriage/pregnancy</t>
  </si>
  <si>
    <t>a.3. Parents' attitude toward schooling</t>
  </si>
  <si>
    <t>a.4. Family problems</t>
  </si>
  <si>
    <t>b. Individual-Related Factors</t>
  </si>
  <si>
    <t>b.1. Illness</t>
  </si>
  <si>
    <t>b.2. Overage</t>
  </si>
  <si>
    <t>b.3. Death</t>
  </si>
  <si>
    <t>b.4. Drug Abuse</t>
  </si>
  <si>
    <t>b.5. Poor academic performance</t>
  </si>
  <si>
    <t>b.7. Hunger/Malnutrition</t>
  </si>
  <si>
    <t>c. School-Related Factors</t>
  </si>
  <si>
    <t>c.1. Teacher Factor</t>
  </si>
  <si>
    <t>c.2. Physical condition of classroom</t>
  </si>
  <si>
    <t>c.3. Peer influence</t>
  </si>
  <si>
    <t>d. Geographic/Environmental</t>
  </si>
  <si>
    <t>d.1. Distance between home and school</t>
  </si>
  <si>
    <t>d.3. Calamities/Disasters</t>
  </si>
  <si>
    <t>e. Financial-Related</t>
  </si>
  <si>
    <t>e.1. Child labor, work</t>
  </si>
  <si>
    <t>Barangay</t>
  </si>
  <si>
    <t>SUMMARY TABLE</t>
  </si>
  <si>
    <t>LEVEL OF PROFICIENCY</t>
  </si>
  <si>
    <t>TRANSFERRED IN</t>
  </si>
  <si>
    <t>TRANSFERRED OUT</t>
  </si>
  <si>
    <t>TOTAL FOR  NON-GRADED</t>
  </si>
  <si>
    <t>Class Adviser</t>
  </si>
  <si>
    <t>(Name and Signature)</t>
  </si>
  <si>
    <t>Reviewed &amp; Validated by:</t>
  </si>
  <si>
    <t>Noted by:</t>
  </si>
  <si>
    <t>SCHOOL HEAD</t>
  </si>
  <si>
    <t>SCHOOLS DIVISION SUPERINTENDENT</t>
  </si>
  <si>
    <t>Minor</t>
  </si>
  <si>
    <t>Date</t>
  </si>
  <si>
    <t>Issued</t>
  </si>
  <si>
    <t>Returned</t>
  </si>
  <si>
    <t>GUIDELINES:</t>
  </si>
  <si>
    <t>Sex</t>
  </si>
  <si>
    <t>1. The attendance shall be accomplished daily. Refer to the codes for checking learners' attendance.</t>
  </si>
  <si>
    <t>Percentage of Enrolment =</t>
  </si>
  <si>
    <t>x 100</t>
  </si>
  <si>
    <t xml:space="preserve">Average Daily Attendance = </t>
  </si>
  <si>
    <t>Total Daily Attendance</t>
  </si>
  <si>
    <t>Percentage of Attendance for the month =</t>
  </si>
  <si>
    <t>Average daily attendance</t>
  </si>
  <si>
    <t>3. To compute the following:</t>
  </si>
  <si>
    <t>a.</t>
  </si>
  <si>
    <t>c.</t>
  </si>
  <si>
    <t>b.</t>
  </si>
  <si>
    <t>NAME OF ADVISER</t>
  </si>
  <si>
    <t>ELEMENTARY/SECONDARY:</t>
  </si>
  <si>
    <t>KINDER</t>
  </si>
  <si>
    <t>EDUCATIONAL QUALIFICATION</t>
  </si>
  <si>
    <t>Degree / Post Graduate</t>
  </si>
  <si>
    <t>GRADE 1 /GRADE 7</t>
  </si>
  <si>
    <t>GRADE 2 / GRADE 8</t>
  </si>
  <si>
    <t>GRADE 5 / GRADE 11</t>
  </si>
  <si>
    <t>GRADE 6 / GRADE 12</t>
  </si>
  <si>
    <t>2. This report together with the copy of Report for Promotion submitted by the class adviser shall be forwarded to the Division Office by the end of the school year.</t>
  </si>
  <si>
    <t>PROMOTED</t>
  </si>
  <si>
    <t>RETAINED</t>
  </si>
  <si>
    <t>BEGINNNING              (B: 74% and below)</t>
  </si>
  <si>
    <t>APPROACHING PROFICIENCY                         (AP: 80%-84%)</t>
  </si>
  <si>
    <t>PROFICIENT       (P: 85% -89%)</t>
  </si>
  <si>
    <t>ADVANCED       (A: 90%  and above)</t>
  </si>
  <si>
    <t>PREPARED BY:</t>
  </si>
  <si>
    <t>1. Title of Books Issued to each learner must be recorded  by the class adviser.</t>
  </si>
  <si>
    <t>2. The Date of Issuance and the Date of Return shall be reflected in the form.</t>
  </si>
  <si>
    <t>3. The Total Number of Copies issued at BoSY shall be reflected in the form.</t>
  </si>
  <si>
    <t>4. The Total Number of Copies of Books Returned at the EoSYshall be reflected in the form.</t>
  </si>
  <si>
    <t>Number of Incumbent</t>
  </si>
  <si>
    <t>Fund Source</t>
  </si>
  <si>
    <t>Position/ Designation</t>
  </si>
  <si>
    <t>Teaching</t>
  </si>
  <si>
    <t>Non-Teaching</t>
  </si>
  <si>
    <t>(B) Nationally-Funded Non Teaching Items</t>
  </si>
  <si>
    <t>T</t>
  </si>
  <si>
    <t>GRADE 1/GRADE 7</t>
  </si>
  <si>
    <t>GRADE 2/GRADE 8</t>
  </si>
  <si>
    <t>GRADE 3/GRADE 9</t>
  </si>
  <si>
    <t>GRADE 4/GRADE 10</t>
  </si>
  <si>
    <t>GRADE 5/GRADE 11</t>
  </si>
  <si>
    <t>GRADE 6/GRADE 12</t>
  </si>
  <si>
    <t>Prepared By:</t>
  </si>
  <si>
    <t>Ave.  Minutes per Day</t>
  </si>
  <si>
    <t>Province</t>
  </si>
  <si>
    <t>Transferred Out</t>
  </si>
  <si>
    <t>T/O</t>
  </si>
  <si>
    <t>Indicator</t>
  </si>
  <si>
    <t>Code</t>
  </si>
  <si>
    <t>T/I</t>
  </si>
  <si>
    <t>Transferred IN</t>
  </si>
  <si>
    <t>Dropped</t>
  </si>
  <si>
    <t>CCT Recipient</t>
  </si>
  <si>
    <t>CCT</t>
  </si>
  <si>
    <t>Balik-Aral</t>
  </si>
  <si>
    <t>B/A</t>
  </si>
  <si>
    <t>DRP</t>
  </si>
  <si>
    <t>Learner With Dissability</t>
  </si>
  <si>
    <t>LWD</t>
  </si>
  <si>
    <t>Accelarated</t>
  </si>
  <si>
    <t>ACL</t>
  </si>
  <si>
    <t>Required Information</t>
  </si>
  <si>
    <t>Name of  Public (P) Private (PR) School  &amp; Effectivity Date</t>
  </si>
  <si>
    <t xml:space="preserve">           (Signature of School Head over Printed Name)</t>
  </si>
  <si>
    <t>Reason  and Effectivity Date</t>
  </si>
  <si>
    <t>CCT Control/reference number &amp; Effectivity Date</t>
  </si>
  <si>
    <t>Name of school last attended &amp; Year</t>
  </si>
  <si>
    <t xml:space="preserve">Total for the Month             </t>
  </si>
  <si>
    <t>Month:</t>
  </si>
  <si>
    <t xml:space="preserve">Name of School Personnel                                      (Arrange by Position, Descending)            </t>
  </si>
  <si>
    <t>Submitted by:</t>
  </si>
  <si>
    <t>DEVELOPING   (D: 75%-79%)</t>
  </si>
  <si>
    <t xml:space="preserve">                  TOTAL MALE</t>
  </si>
  <si>
    <t xml:space="preserve">                    TOTAL FEMALE</t>
  </si>
  <si>
    <t xml:space="preserve">                      COMBINED</t>
  </si>
  <si>
    <t xml:space="preserve">Prepared and Submitted by: </t>
  </si>
  <si>
    <t>ADDRESS</t>
  </si>
  <si>
    <t>RELIGION</t>
  </si>
  <si>
    <t>MOTHER TONGUE</t>
  </si>
  <si>
    <t xml:space="preserve">LEVEL OF PROFICIENCY </t>
  </si>
  <si>
    <t xml:space="preserve">                          (Signature of Teacher over Printed Name)</t>
  </si>
  <si>
    <t xml:space="preserve"> (Signature of School Head over Printed Name)</t>
  </si>
  <si>
    <t>LRN</t>
  </si>
  <si>
    <t>CERTIFIED CORRECT &amp; SUBMITTED:</t>
  </si>
  <si>
    <t>ATTENDANCE</t>
  </si>
  <si>
    <t>No. of Days of Classes:</t>
  </si>
  <si>
    <t>Major/ Specialization</t>
  </si>
  <si>
    <t>DROPPED OUT</t>
  </si>
  <si>
    <t>(Please refer to the legend on last page)</t>
  </si>
  <si>
    <t>(A) Cumulative as of Previous Month</t>
  </si>
  <si>
    <t>(B) For the Month</t>
  </si>
  <si>
    <t xml:space="preserve"> (A+B) Cumulative as of End of the Month</t>
  </si>
  <si>
    <t>1. CODES FOR CHECKING ATTENDANCE</t>
  </si>
  <si>
    <t>School Form 1 (SF 1) School Register</t>
  </si>
  <si>
    <t>Sex (M/F)</t>
  </si>
  <si>
    <t>Prepared by:</t>
  </si>
  <si>
    <t>Certified Correct:</t>
  </si>
  <si>
    <t>BoSY</t>
  </si>
  <si>
    <t>EoSY</t>
  </si>
  <si>
    <t>School Form 7 (SF7) School Personnel Assignment List and Basic Profile</t>
  </si>
  <si>
    <t>(Signature of Adviser over Printed Name)</t>
  </si>
  <si>
    <t>(Signature of School Head over Printed Name)</t>
  </si>
  <si>
    <t>b.6. Lack of interest/Distractions</t>
  </si>
  <si>
    <t>School Form 3 (SF3) Books Issued and Returned</t>
  </si>
  <si>
    <t>School Form 4 (SF4) Monthly Learner's Movement and Attendance</t>
  </si>
  <si>
    <t>School Form 5 (SF 5) Report on Promotion &amp; Level of Proficiency</t>
  </si>
  <si>
    <t>Form 29-Teacher Program and Form 31-Summary Information of Teachers)</t>
  </si>
  <si>
    <t>Name</t>
  </si>
  <si>
    <t>School Year</t>
  </si>
  <si>
    <t>Region</t>
  </si>
  <si>
    <t>Division</t>
  </si>
  <si>
    <t>District</t>
  </si>
  <si>
    <t>School ID</t>
  </si>
  <si>
    <t>School Name</t>
  </si>
  <si>
    <t>GRADE/ YEAR LEVEL</t>
  </si>
  <si>
    <t>SECTION</t>
  </si>
  <si>
    <t>Grade Level</t>
  </si>
  <si>
    <t>Section</t>
  </si>
  <si>
    <t>Name of School</t>
  </si>
  <si>
    <t xml:space="preserve">    Combined TOTAL PER DAY</t>
  </si>
  <si>
    <r>
      <t>NAME
(Last Name, First Name, Middle Name)</t>
    </r>
    <r>
      <rPr>
        <b/>
        <i/>
        <sz val="16"/>
        <color theme="1"/>
        <rFont val="Arial Narrow"/>
        <family val="2"/>
      </rPr>
      <t xml:space="preserve"> </t>
    </r>
  </si>
  <si>
    <t>Curriculum</t>
  </si>
  <si>
    <t xml:space="preserve">  LEARNER'S NAME                                                                       (Last Name, First Name, Middle Name)   </t>
  </si>
  <si>
    <t xml:space="preserve">Municipality/ City </t>
  </si>
  <si>
    <t>*</t>
  </si>
  <si>
    <t>* Enrolment  as of  (1st Friday of June)</t>
  </si>
  <si>
    <t>IRREGULAR</t>
  </si>
  <si>
    <t>Number of School Days in reporting month</t>
  </si>
  <si>
    <t>Specify</t>
  </si>
  <si>
    <t>Specify Level &amp; Effectivity Data</t>
  </si>
  <si>
    <t>Late Enrollment</t>
  </si>
  <si>
    <t>LE</t>
  </si>
  <si>
    <t>Reason (Enrollment beyond 1st Friday of June)</t>
  </si>
  <si>
    <t>(C ) Other Appointments and Funding Sources</t>
  </si>
  <si>
    <t>DAY (M/T/W/TH/F)</t>
  </si>
  <si>
    <t>From (00:00)</t>
  </si>
  <si>
    <t>To (00:00)</t>
  </si>
  <si>
    <t xml:space="preserve">        TOTAL FOR MALE   |  TOTAL COPIES</t>
  </si>
  <si>
    <t xml:space="preserve">      TOTAL FOR FEMALE | TOTAL COPIES</t>
  </si>
  <si>
    <t xml:space="preserve">       TOTAL LEARNERS   | TOTAL COPIES</t>
  </si>
  <si>
    <t>School Form 2 (SF2) Daily Attendance Report of Learners</t>
  </si>
  <si>
    <t xml:space="preserve">Daily Average </t>
  </si>
  <si>
    <t>Percentage for the Month</t>
  </si>
  <si>
    <r>
      <t xml:space="preserve">Employee No. </t>
    </r>
    <r>
      <rPr>
        <sz val="9"/>
        <rFont val="Arial Narrow"/>
        <family val="2"/>
      </rPr>
      <t>(or Tax Identification Number -T.I.N.)</t>
    </r>
  </si>
  <si>
    <t>(A) Nationally-Funded Teaching &amp; Teaching Related Items</t>
  </si>
  <si>
    <t>Fund Source                            (SEF, PTA, NGO's  etc.)</t>
  </si>
  <si>
    <t>Nature of Appointment/ Employment Status</t>
  </si>
  <si>
    <r>
      <t>Percentage of Enrolment as of</t>
    </r>
    <r>
      <rPr>
        <b/>
        <i/>
        <sz val="12"/>
        <color theme="1"/>
        <rFont val="Arial Narrow"/>
        <family val="2"/>
      </rPr>
      <t xml:space="preserve"> end of the month</t>
    </r>
  </si>
  <si>
    <r>
      <rPr>
        <b/>
        <sz val="11"/>
        <color theme="1"/>
        <rFont val="Arial Narrow"/>
        <family val="2"/>
      </rPr>
      <t>B.</t>
    </r>
    <r>
      <rPr>
        <sz val="11"/>
        <color theme="1"/>
        <rFont val="Arial Narrow"/>
        <family val="2"/>
      </rPr>
      <t xml:space="preserve"> In </t>
    </r>
    <r>
      <rPr>
        <u/>
        <sz val="11"/>
        <color theme="1"/>
        <rFont val="Arial Narrow"/>
        <family val="2"/>
      </rPr>
      <t>Column Remark/Action Take</t>
    </r>
    <r>
      <rPr>
        <sz val="11"/>
        <color theme="1"/>
        <rFont val="Arial Narrow"/>
        <family val="2"/>
      </rPr>
      <t xml:space="preserve">n, codes are: </t>
    </r>
    <r>
      <rPr>
        <b/>
        <sz val="11"/>
        <color theme="1"/>
        <rFont val="Arial Narrow"/>
        <family val="2"/>
      </rPr>
      <t>LLTR</t>
    </r>
    <r>
      <rPr>
        <sz val="11"/>
        <color theme="1"/>
        <rFont val="Arial Narrow"/>
        <family val="2"/>
      </rPr>
      <t xml:space="preserve">=Secured Letter from Learner duly signed by parent/guardian (for code FM), </t>
    </r>
    <r>
      <rPr>
        <b/>
        <sz val="11"/>
        <color theme="1"/>
        <rFont val="Arial Narrow"/>
        <family val="2"/>
      </rPr>
      <t>TLTR</t>
    </r>
    <r>
      <rPr>
        <sz val="11"/>
        <color theme="1"/>
        <rFont val="Arial Narrow"/>
        <family val="2"/>
      </rPr>
      <t xml:space="preserve">=Teacher prepared letter/report duly noted by School Head for submission to School Property Custodian (for code TDO), </t>
    </r>
    <r>
      <rPr>
        <b/>
        <sz val="11"/>
        <color theme="1"/>
        <rFont val="Arial Narrow"/>
        <family val="2"/>
      </rPr>
      <t>PTL</t>
    </r>
    <r>
      <rPr>
        <sz val="11"/>
        <color theme="1"/>
        <rFont val="Arial Narrow"/>
        <family val="2"/>
      </rPr>
      <t>=Paid by the Learner (for  code NEG).  References:  DO#23, s.2001, DO#25, s.2003, DO#14, 2.2012.</t>
    </r>
  </si>
  <si>
    <r>
      <t xml:space="preserve">Late Enrollment </t>
    </r>
    <r>
      <rPr>
        <b/>
        <i/>
        <sz val="12"/>
        <color theme="1"/>
        <rFont val="Arial Narrow"/>
        <family val="2"/>
      </rPr>
      <t xml:space="preserve">during the month </t>
    </r>
    <r>
      <rPr>
        <i/>
        <sz val="12"/>
        <color theme="1"/>
        <rFont val="Arial Narrow"/>
        <family val="2"/>
      </rPr>
      <t xml:space="preserve">                                              (beyond cut-off)</t>
    </r>
  </si>
  <si>
    <t>Report for the Month of</t>
  </si>
  <si>
    <t>Report for the  Month of</t>
  </si>
  <si>
    <t xml:space="preserve"> Appointment: (Contractual, Substitute, Volunteer,  others specify)</t>
  </si>
  <si>
    <t>d.2. Armed conflict (incl. Tribal wars &amp; clanfeuds)</t>
  </si>
  <si>
    <t xml:space="preserve">LEARNER'S NAME                                                                                         (Last Name, First Name, Middle Name)                                  </t>
  </si>
  <si>
    <t xml:space="preserve">LEARNER'S NAME                                                                                            (Last Name, First Name, Middle Name)                       </t>
  </si>
  <si>
    <t xml:space="preserve">STATUS </t>
  </si>
  <si>
    <t>REVIEWED BY:</t>
  </si>
  <si>
    <t>Division Representative</t>
  </si>
  <si>
    <t>1. For All Grade/Year Levels</t>
  </si>
  <si>
    <t>DIVISION REPRESENTATIVE</t>
  </si>
  <si>
    <t>Updated as of: ___________________________</t>
  </si>
  <si>
    <t>3. Please reflect subjects being taught and if teacher handling advisory class or  Ancillary Assignment.  Other administrative duties must also reported.</t>
  </si>
  <si>
    <t xml:space="preserve"> BIRTH PLACE (Province)</t>
  </si>
  <si>
    <t>IP 
(Ethnic Group)</t>
  </si>
  <si>
    <t xml:space="preserve">Father's Name (Last Name, First Name, Middle Name)     </t>
  </si>
  <si>
    <t>Mother's Maiden Name (Last Name, First Name, Middle Name)</t>
  </si>
  <si>
    <t>PARENTS</t>
  </si>
  <si>
    <t>Contact Number of Parent or Guardian</t>
  </si>
  <si>
    <t>(This replaces  Form 1, Master List &amp; STS Form 2-Family Background and Profile)</t>
  </si>
  <si>
    <t>House #/ Street/ Sitio/
Purok</t>
  </si>
  <si>
    <t>BIRTH DATE  (mm/dd/ yyyy)</t>
  </si>
  <si>
    <t>(This replaces Form 1, Form 2 &amp; STS Form 4 - Absenteeism and Dropout Profile)</t>
  </si>
  <si>
    <t>2. Dates shall be written in the columns after Learner's Name.</t>
  </si>
  <si>
    <t>Enrolment as of 1st Friday of the school year</t>
  </si>
  <si>
    <t>Registered Learners as of end of the month</t>
  </si>
  <si>
    <t>4. Every end of the month, the class adviser will submit this form to the office of the principal for recording of summary table into School Form 4. Once signed by the principal, this form should be returned to the adviser.</t>
  </si>
  <si>
    <t>6.  Attendance performance of learners will be reflected in Form 137 and Form 138 every grading period.</t>
  </si>
  <si>
    <t>Beginning of School Year cut-off report is every 1st Friday of the School Year</t>
  </si>
  <si>
    <r>
      <t xml:space="preserve">(blank) </t>
    </r>
    <r>
      <rPr>
        <b/>
        <sz val="11"/>
        <color theme="1"/>
        <rFont val="Arial Narrow"/>
        <family val="2"/>
      </rPr>
      <t xml:space="preserve">- </t>
    </r>
    <r>
      <rPr>
        <sz val="11"/>
        <color theme="1"/>
        <rFont val="Arial Narrow"/>
        <family val="2"/>
      </rPr>
      <t>Present; (x)- Absent; Tardy (half shaded= Upper for Late Commer, Lower for Cutting Classes)</t>
    </r>
  </si>
  <si>
    <t>2. REASONS/CAUSES FOR DROPPING OUT</t>
  </si>
  <si>
    <r>
      <t xml:space="preserve">Registered Learners as of </t>
    </r>
    <r>
      <rPr>
        <b/>
        <i/>
        <sz val="12"/>
        <color theme="1"/>
        <rFont val="Arial Narrow"/>
        <family val="2"/>
      </rPr>
      <t>end of the month</t>
    </r>
  </si>
  <si>
    <t>Number of students absent for 5 consecutive days:</t>
  </si>
  <si>
    <t>5. The adviser will provide neccessary interventions including but not limited to home visitation to learner/s who were absent for 5 consecutive days and/or those at risk of dropping out.</t>
  </si>
  <si>
    <t>(This replaces Form 1 &amp; Inventory of Textbooks)</t>
  </si>
  <si>
    <t>5. All textbooks being used must be included. Additional copies of this form may be used if needed.</t>
  </si>
  <si>
    <t>In case of lost/unreturned books, please provide information with the following code:</t>
  </si>
  <si>
    <r>
      <rPr>
        <b/>
        <sz val="11"/>
        <color theme="1"/>
        <rFont val="Arial Narrow"/>
        <family val="2"/>
      </rPr>
      <t>A.</t>
    </r>
    <r>
      <rPr>
        <sz val="11"/>
        <color theme="1"/>
        <rFont val="Arial Narrow"/>
        <family val="2"/>
      </rPr>
      <t xml:space="preserve"> In Column </t>
    </r>
    <r>
      <rPr>
        <u/>
        <sz val="11"/>
        <color theme="1"/>
        <rFont val="Arial Narrow"/>
        <family val="2"/>
      </rPr>
      <t>Date Returned</t>
    </r>
    <r>
      <rPr>
        <sz val="11"/>
        <color theme="1"/>
        <rFont val="Arial Narrow"/>
        <family val="2"/>
      </rPr>
      <t xml:space="preserve">, codes are: </t>
    </r>
    <r>
      <rPr>
        <b/>
        <sz val="11"/>
        <color theme="1"/>
        <rFont val="Arial Narrow"/>
        <family val="2"/>
      </rPr>
      <t>FM</t>
    </r>
    <r>
      <rPr>
        <sz val="11"/>
        <color theme="1"/>
        <rFont val="Arial Narrow"/>
        <family val="2"/>
      </rPr>
      <t xml:space="preserve">=Force Majeure, </t>
    </r>
    <r>
      <rPr>
        <b/>
        <sz val="11"/>
        <color theme="1"/>
        <rFont val="Arial Narrow"/>
        <family val="2"/>
      </rPr>
      <t>TDO</t>
    </r>
    <r>
      <rPr>
        <sz val="11"/>
        <color theme="1"/>
        <rFont val="Arial Narrow"/>
        <family val="2"/>
      </rPr>
      <t xml:space="preserve">: Transferred/Dropout, </t>
    </r>
    <r>
      <rPr>
        <b/>
        <sz val="11"/>
        <color theme="1"/>
        <rFont val="Arial Narrow"/>
        <family val="2"/>
      </rPr>
      <t>NEG</t>
    </r>
    <r>
      <rPr>
        <sz val="11"/>
        <color theme="1"/>
        <rFont val="Arial Narrow"/>
        <family val="2"/>
      </rPr>
      <t>=Negligence</t>
    </r>
  </si>
  <si>
    <t>(Signature over printed name)</t>
  </si>
  <si>
    <t>REGISTERED LEARNERS              (As of End of the Month)</t>
  </si>
  <si>
    <t xml:space="preserve">1. This form shall be accomplished every end of the month using the summary box of SF2 submitted by the teachers/advisers to update figures for the month. </t>
  </si>
  <si>
    <t>2. Furnish the Division Office with a copy a week after June 30, October 30 &amp; March 31</t>
  </si>
  <si>
    <t>(This replaces Form 3 &amp; STS Form 4-Absenteeism and Dropout Profile)</t>
  </si>
  <si>
    <t xml:space="preserve">2. To be prepared by the Adviser. Final rating per subject area should be taken from the record of subject teachers. The class adviser should compute for the General Average. </t>
  </si>
  <si>
    <t>4. Must tally with the total enrollment report as of End of School Year GESP /GSSP (EBEIS)</t>
  </si>
  <si>
    <t>5. Protocols of validation &amp; submission is under the discretion of the Schools Division Superintendent</t>
  </si>
  <si>
    <t>(This replaces Forms 18-E1, 18-E2, 18A and List of Graduates)</t>
  </si>
  <si>
    <t>School Form 6 (SF6)</t>
  </si>
  <si>
    <t>Summarized Report on Promotion and Level of Proficiency</t>
  </si>
  <si>
    <t>(This replaces Form 20)</t>
  </si>
  <si>
    <t>BEGINNNING                       (B: 74% and below)</t>
  </si>
  <si>
    <t>PROFICIENT                    (P: 85% -89%)</t>
  </si>
  <si>
    <t>ADVANCED                        (A: 90%  and above)</t>
  </si>
  <si>
    <t>DEVELOPING                  (D: 75%-79%)</t>
  </si>
  <si>
    <t>1. After receiving and validating the Report for Promotion submitted by the class adviser, the School Head shall compute the grade level total and school total.</t>
  </si>
  <si>
    <t>3. The Report on Promotion per grade level is reflected in the End of School Year Report of GESP/GSSP.</t>
  </si>
  <si>
    <t>4. Protocols of validation &amp; submission is under the discretion of the Schools Division Superintendent.</t>
  </si>
  <si>
    <t>(This replaces Form 12-Monthly Status Report for Teachers, Form 19-Assignment List,</t>
  </si>
  <si>
    <r>
      <rPr>
        <b/>
        <sz val="11"/>
        <rFont val="Arial Narrow"/>
        <family val="2"/>
      </rPr>
      <t>Subject Taught</t>
    </r>
    <r>
      <rPr>
        <sz val="11"/>
        <rFont val="Arial Narrow"/>
        <family val="2"/>
      </rPr>
      <t xml:space="preserve"> (include Grade &amp; Section), Advisory Class &amp;</t>
    </r>
    <r>
      <rPr>
        <b/>
        <sz val="11"/>
        <rFont val="Arial Narrow"/>
        <family val="2"/>
      </rPr>
      <t xml:space="preserve"> Other Ancillary Assignments</t>
    </r>
  </si>
  <si>
    <t xml:space="preserve">2. All school personnel, regardless of position/nature of appointment should be included in this form and  should be listed from the highest rank down to the lowest.  </t>
  </si>
  <si>
    <t>4. Daily Program Column is for teaching personnel only.</t>
  </si>
  <si>
    <t>Daily Program (time duration)</t>
  </si>
  <si>
    <t>W</t>
  </si>
  <si>
    <t>TH</t>
  </si>
  <si>
    <t>(1st row for date)</t>
  </si>
  <si>
    <t>Total Actual Teaching Minutes per Week</t>
  </si>
  <si>
    <t>f. Others (Specify)</t>
  </si>
  <si>
    <t>Summary</t>
  </si>
  <si>
    <t>Relation-ship</t>
  </si>
  <si>
    <t>BoSY Date:              EoSYDate:</t>
  </si>
  <si>
    <t>GUARDIAN                                               (If not Parent)</t>
  </si>
  <si>
    <t>Title of Plantilla Position                                                (as it appears  in the appointment document/PSIPOP)</t>
  </si>
  <si>
    <r>
      <rPr>
        <b/>
        <sz val="12"/>
        <color theme="1"/>
        <rFont val="Arial Narrow"/>
        <family val="2"/>
      </rPr>
      <t>GENERAL AVERAGE</t>
    </r>
    <r>
      <rPr>
        <b/>
        <sz val="11"/>
        <color theme="1"/>
        <rFont val="Arial Narrow"/>
        <family val="2"/>
      </rPr>
      <t xml:space="preserve"> </t>
    </r>
    <r>
      <rPr>
        <sz val="11"/>
        <color theme="1"/>
        <rFont val="Arial Narrow"/>
        <family val="2"/>
      </rPr>
      <t xml:space="preserve">   </t>
    </r>
    <r>
      <rPr>
        <sz val="12"/>
        <color theme="1"/>
        <rFont val="Arial Narrow"/>
        <family val="2"/>
      </rPr>
      <t xml:space="preserve"> (Numerical Value in 2 decimal places and 3 decimal places for honor learners, and Descriptive Letter)</t>
    </r>
  </si>
  <si>
    <r>
      <rPr>
        <b/>
        <sz val="12"/>
        <color theme="1"/>
        <rFont val="Arial Narrow"/>
        <family val="2"/>
      </rPr>
      <t xml:space="preserve">INCOMPLETE SUBJECT/S                 </t>
    </r>
    <r>
      <rPr>
        <sz val="12"/>
        <color theme="1"/>
        <rFont val="Arial Narrow"/>
        <family val="2"/>
      </rPr>
      <t xml:space="preserve">                                                                  (This column is for K to 12 Curriculum and remaining RBEC in High School. Elementary grades level that are still implementing RBEC need not to fill up these columns)</t>
    </r>
  </si>
  <si>
    <t>As of end of current School Year</t>
  </si>
  <si>
    <t>From previous school years completed as of end of current School Year</t>
  </si>
  <si>
    <t xml:space="preserve">                          School ID</t>
  </si>
  <si>
    <t xml:space="preserve">Title of Designation                                                                    (as it appears in the contract/document: Teacher, Clerk, Security Guard, Driver etc.)                            </t>
  </si>
  <si>
    <t>3. On the summary table, reflect the total number of learners promoted, retained and *irregular (*for grade 7 onwards only) and the level of proficiency according to the individual General Average.</t>
  </si>
  <si>
    <t>REGISTERED</t>
  </si>
  <si>
    <t>Region VIII</t>
  </si>
  <si>
    <t>AGE as of 1st Friday June</t>
  </si>
  <si>
    <t>REMARKS</t>
  </si>
  <si>
    <t xml:space="preserve">                                                                List and Code of Indicators under REMARKS column</t>
  </si>
  <si>
    <r>
      <rPr>
        <b/>
        <sz val="12"/>
        <color theme="1"/>
        <rFont val="Arial Narrow"/>
        <family val="2"/>
      </rPr>
      <t>REMARKS</t>
    </r>
    <r>
      <rPr>
        <sz val="12"/>
        <color theme="1"/>
        <rFont val="Arial Narrow"/>
        <family val="2"/>
      </rPr>
      <t xml:space="preserve"> (If</t>
    </r>
    <r>
      <rPr>
        <b/>
        <sz val="12"/>
        <color theme="1"/>
        <rFont val="Arial Narrow"/>
        <family val="2"/>
      </rPr>
      <t xml:space="preserve"> DROPPED OUT</t>
    </r>
    <r>
      <rPr>
        <sz val="12"/>
        <color theme="1"/>
        <rFont val="Arial Narrow"/>
        <family val="2"/>
      </rPr>
      <t>,</t>
    </r>
    <r>
      <rPr>
        <b/>
        <sz val="12"/>
        <color theme="1"/>
        <rFont val="Arial Narrow"/>
        <family val="2"/>
      </rPr>
      <t xml:space="preserve"> </t>
    </r>
    <r>
      <rPr>
        <sz val="12"/>
        <color theme="1"/>
        <rFont val="Arial Narrow"/>
        <family val="2"/>
      </rPr>
      <t xml:space="preserve">state reason, please refer to legend number 2.
If </t>
    </r>
    <r>
      <rPr>
        <b/>
        <sz val="12"/>
        <color theme="1"/>
        <rFont val="Arial Narrow"/>
        <family val="2"/>
      </rPr>
      <t>TRANSFERRED IN/OUT</t>
    </r>
    <r>
      <rPr>
        <sz val="12"/>
        <color theme="1"/>
        <rFont val="Arial Narrow"/>
        <family val="2"/>
      </rPr>
      <t>, write the name of School.)</t>
    </r>
  </si>
  <si>
    <r>
      <rPr>
        <sz val="11"/>
        <color theme="1"/>
        <rFont val="Arial Narrow"/>
        <family val="2"/>
      </rPr>
      <t xml:space="preserve">REMARKS/ACTION TAKEN                                      </t>
    </r>
    <r>
      <rPr>
        <i/>
        <sz val="11"/>
        <color theme="1"/>
        <rFont val="Arial Narrow"/>
        <family val="2"/>
      </rPr>
      <t>(Please refer to the legend on last page)</t>
    </r>
  </si>
  <si>
    <t xml:space="preserve">ACTION TAKEN: PROMOTED, IRREGULAR or RETAINED        </t>
  </si>
  <si>
    <t xml:space="preserve">IRREGULAR </t>
  </si>
  <si>
    <t>Remarks (For Detailed Items, Indicate name of school/office, For IP's -Ethnicity)</t>
  </si>
  <si>
    <t>1.  This form shall be accomplished at the beginning of the school year by the school head.  In case of movement of teachers and other personnel during the school year, an updated SF 7 must be submitted to the Division Office .</t>
  </si>
  <si>
    <t xml:space="preserve">2. IRREGULAR Status/Action Taken is apply only to Grade 7 onwards. </t>
  </si>
  <si>
    <t>Quezon  City</t>
  </si>
  <si>
    <t>V</t>
  </si>
  <si>
    <t>2013-2014</t>
  </si>
  <si>
    <t>136643060149</t>
  </si>
  <si>
    <t>109461060063</t>
  </si>
  <si>
    <t>136534060203</t>
  </si>
  <si>
    <t>136534060216</t>
  </si>
  <si>
    <t>136635060285</t>
  </si>
  <si>
    <t>136534060351</t>
  </si>
  <si>
    <t>136543060480</t>
  </si>
  <si>
    <t>136534060542</t>
  </si>
  <si>
    <t>Lagro High School</t>
  </si>
  <si>
    <t>Caiban, Robbie Raymond Villanueva</t>
  </si>
  <si>
    <t>Casangcapan, Vince John Bilog</t>
  </si>
  <si>
    <t>Catibog III, Bjorn Angelo Cesar Belino</t>
  </si>
  <si>
    <t>Dajao, Paulo Paraiso</t>
  </si>
  <si>
    <t>Entereso, Arvin Jay Arce</t>
  </si>
  <si>
    <t>Espiel, Lenoll George Erlano</t>
  </si>
  <si>
    <t>Fajardo, Alistair Kier Roderick Bautista</t>
  </si>
  <si>
    <t>Granado, Patrick Andrei Venturina</t>
  </si>
  <si>
    <t>Gregorio, Adrianne Marc Agron</t>
  </si>
  <si>
    <t>Hernandez, Kevin Daniel Feliciano</t>
  </si>
  <si>
    <t>Mendoza, Evan Phillip</t>
  </si>
  <si>
    <t>Orbase, Josh Virgil Ching</t>
  </si>
  <si>
    <t>Pagapuslan, Marvin Daguno</t>
  </si>
  <si>
    <t>Salvador, Abram Herald Pasahol</t>
  </si>
  <si>
    <t>Villanueva, Godwyn Panis</t>
  </si>
  <si>
    <t>MS. JOCELYN  M. JIMENEZ</t>
  </si>
  <si>
    <t>MARIA NOEMI M. MONCADA Ed.D.,LiB.</t>
  </si>
  <si>
    <t>04/23/01</t>
  </si>
  <si>
    <t>01/18/00</t>
  </si>
  <si>
    <t>02/02/01</t>
  </si>
  <si>
    <t>12/27/00</t>
  </si>
  <si>
    <t>04/25/01</t>
  </si>
  <si>
    <t>01/25/01</t>
  </si>
  <si>
    <t>10/28/01</t>
  </si>
  <si>
    <t>12/25/00</t>
  </si>
  <si>
    <t>06/18/99</t>
  </si>
  <si>
    <t>03/21/01</t>
  </si>
  <si>
    <t>02/09/00</t>
  </si>
  <si>
    <t>12/02/00</t>
  </si>
  <si>
    <t>10/21/98</t>
  </si>
  <si>
    <t>08/16/01</t>
  </si>
  <si>
    <t>10/10/00</t>
  </si>
  <si>
    <t>Roman Catholic</t>
  </si>
  <si>
    <t>Christian</t>
  </si>
  <si>
    <t>Born Again Christian</t>
  </si>
  <si>
    <t>Sta. Rita</t>
  </si>
  <si>
    <t>Sauyo</t>
  </si>
  <si>
    <t>Greater Lagro</t>
  </si>
  <si>
    <t>Pasong Putik</t>
  </si>
  <si>
    <t>Nagkaisang Nayon</t>
  </si>
  <si>
    <t>Agape</t>
  </si>
  <si>
    <t>Camarin</t>
  </si>
  <si>
    <t>Payatas A</t>
  </si>
  <si>
    <t>North Fairview</t>
  </si>
  <si>
    <t>Greater Fairview</t>
  </si>
  <si>
    <t>Fairview</t>
  </si>
  <si>
    <t>Caloocan City</t>
  </si>
  <si>
    <t>Quezon City</t>
  </si>
  <si>
    <t>Metro Manila</t>
  </si>
  <si>
    <t>09228544263</t>
  </si>
  <si>
    <t>(02)9385240</t>
  </si>
  <si>
    <t>(02)9250586</t>
  </si>
  <si>
    <t>0928790459</t>
  </si>
  <si>
    <t>09164808105</t>
  </si>
  <si>
    <t>09264241725</t>
  </si>
  <si>
    <t>09272193003</t>
  </si>
  <si>
    <t>09074818139</t>
  </si>
  <si>
    <t>09194215390</t>
  </si>
  <si>
    <t>09155454499</t>
  </si>
  <si>
    <t>09299614798</t>
  </si>
  <si>
    <t>09983704196</t>
  </si>
  <si>
    <t>09163367211</t>
  </si>
  <si>
    <t>(02)4308519</t>
  </si>
  <si>
    <t>LAGRO HIGH SCHOOL</t>
  </si>
  <si>
    <t>VII</t>
  </si>
  <si>
    <t>Einstein(ESEP)</t>
  </si>
  <si>
    <t>NCR</t>
  </si>
  <si>
    <t>Master Teacher 2</t>
  </si>
  <si>
    <t>T3</t>
  </si>
  <si>
    <t>T2</t>
  </si>
  <si>
    <t>T1</t>
  </si>
  <si>
    <t>Principal IV</t>
  </si>
  <si>
    <t>Head Teacher VI</t>
  </si>
  <si>
    <t>Administrative Officer 3</t>
  </si>
  <si>
    <t>Guidance Counselor 3</t>
  </si>
  <si>
    <t>Guidance Counselor 1</t>
  </si>
  <si>
    <t>Administrative Officer. 1</t>
  </si>
  <si>
    <t>School Librarian</t>
  </si>
  <si>
    <t>Administrative  Asst. 3</t>
  </si>
  <si>
    <t>Administrative Aide 3</t>
  </si>
  <si>
    <t>Security Guard 1</t>
  </si>
  <si>
    <t xml:space="preserve">Adninistrative Aide </t>
  </si>
  <si>
    <t>Adninistrative Aide 1</t>
  </si>
  <si>
    <t>Detail from other school</t>
  </si>
  <si>
    <t>Contractual</t>
  </si>
  <si>
    <t>Property Clerk</t>
  </si>
  <si>
    <t>Librarian Aide</t>
  </si>
  <si>
    <t>Security Enforcer</t>
  </si>
  <si>
    <t>Office Aide</t>
  </si>
  <si>
    <t>Clerk</t>
  </si>
  <si>
    <t>Driver</t>
  </si>
  <si>
    <t>Security Guard</t>
  </si>
  <si>
    <t>Uitlity Worker</t>
  </si>
  <si>
    <t>UW(Erin Miles)</t>
  </si>
  <si>
    <t>DBM</t>
  </si>
  <si>
    <t>SEF</t>
  </si>
  <si>
    <t>MODE</t>
  </si>
  <si>
    <t>Agency/City</t>
  </si>
  <si>
    <t>DESSIREE BETH P. ANTIPORDA</t>
  </si>
  <si>
    <t>Nationally Funded</t>
  </si>
  <si>
    <t>Regular Permanent</t>
  </si>
  <si>
    <t>MAT 30 Unit</t>
  </si>
  <si>
    <t>English</t>
  </si>
  <si>
    <t>Obedience (M)</t>
  </si>
  <si>
    <t>M1 Bldg Supervisor</t>
  </si>
  <si>
    <t>Truthworthiness(W)</t>
  </si>
  <si>
    <t>BoSY Date:       June 28, 2014           EoSYDate:</t>
  </si>
  <si>
    <t>T-F</t>
  </si>
  <si>
    <t>M-F</t>
  </si>
  <si>
    <t>Respect(Th)</t>
  </si>
  <si>
    <t>M-W/F</t>
  </si>
  <si>
    <t>Perseverance(Th)</t>
  </si>
  <si>
    <t>Prudence(F)</t>
  </si>
  <si>
    <t>M-Th</t>
  </si>
  <si>
    <t>M/T/Th/F</t>
  </si>
  <si>
    <t>10;20</t>
  </si>
  <si>
    <t>MARY JUDITH GYNNE E. VALENCIANO</t>
  </si>
  <si>
    <t>Tactfulness(M)</t>
  </si>
  <si>
    <t>Patience(W)</t>
  </si>
  <si>
    <t>Thoughtfulness(Th)</t>
  </si>
  <si>
    <t>Chastity(T)</t>
  </si>
  <si>
    <t>Sincerity(T)/HG</t>
  </si>
  <si>
    <t>M/W-F</t>
  </si>
  <si>
    <t>Adviser - Patience</t>
  </si>
  <si>
    <t>FE C. LAPEGERA</t>
  </si>
  <si>
    <t>I OHSS</t>
  </si>
  <si>
    <t>Peacefulness(T)</t>
  </si>
  <si>
    <t>Hope(T)</t>
  </si>
  <si>
    <t>Punctuality*W)</t>
  </si>
  <si>
    <t>Unity(F)</t>
  </si>
  <si>
    <t>Politeness(w)</t>
  </si>
  <si>
    <t>Adviser - Politeness</t>
  </si>
  <si>
    <t>MARIA MOEMI M. MONCADA, Ed.D.,LlB.</t>
  </si>
  <si>
    <t>School Form 7, Page 1 of  _____</t>
  </si>
  <si>
    <t>2012-2013</t>
  </si>
  <si>
    <t>MARIA NOEMI M. MONCADA,Ed.D.,LlB.</t>
  </si>
  <si>
    <t>ENGR. ARACELI LINAWAGAN</t>
  </si>
  <si>
    <t>PONCIANO A. MENGUITO, CESO V</t>
  </si>
  <si>
    <t>JOCELYN  M. JIMENEZ</t>
  </si>
  <si>
    <t>QUEZON CITY</t>
  </si>
  <si>
    <t>EBEC</t>
  </si>
  <si>
    <t>School Form 5: Page  1  of ________</t>
  </si>
  <si>
    <t>136546060220</t>
  </si>
  <si>
    <t>162503060106</t>
  </si>
  <si>
    <t>136534060154</t>
  </si>
  <si>
    <t>223503060138</t>
  </si>
  <si>
    <t>136533060122</t>
  </si>
  <si>
    <t>136534060176</t>
  </si>
  <si>
    <t>136534060204</t>
  </si>
  <si>
    <t>136534060208</t>
  </si>
  <si>
    <t>136534060215</t>
  </si>
  <si>
    <t>136534060277</t>
  </si>
  <si>
    <t>136647060543</t>
  </si>
  <si>
    <t>136543060431</t>
  </si>
  <si>
    <t>136543060478</t>
  </si>
  <si>
    <t>136534120764</t>
  </si>
  <si>
    <t>Calantas, Angelique Jhoy Frugal</t>
  </si>
  <si>
    <t>Cao, Blesie Joy Balagtas</t>
  </si>
  <si>
    <t>Castelltort, Alyanna Claire Agor</t>
  </si>
  <si>
    <t>Dacanay, Patricia Mae C aracas</t>
  </si>
  <si>
    <t>Dacumos, Maria Eunice Vibal</t>
  </si>
  <si>
    <t>Dasalla, Mary Dannyelle De Guzman</t>
  </si>
  <si>
    <t>Dela Cruz, Angelica Batulan</t>
  </si>
  <si>
    <t>Dela Vega, Beatrice Janna Nakpil</t>
  </si>
  <si>
    <t>Delfinado, Junah Amor Celis</t>
  </si>
  <si>
    <t>Discutido, Gellan Cloie Gayanilo</t>
  </si>
  <si>
    <t>Ecotan, Hannah Jane Caparas</t>
  </si>
  <si>
    <t>Escondo, Jed Nicole Alcober</t>
  </si>
  <si>
    <t>Esperanza, Izra Chen Galang</t>
  </si>
  <si>
    <t>Fajardo, Alison Kyrille Roderika Wednesday Bautista</t>
  </si>
  <si>
    <t>Hiura, Jueri Garcia</t>
  </si>
  <si>
    <t>Lasala, Vianna Pink Mancognahan</t>
  </si>
  <si>
    <t>Lomibao, Christianne Joy Del Rosario</t>
  </si>
  <si>
    <t>Mangao, Ana Dominique Mangunay</t>
  </si>
  <si>
    <t>Moyamoy, Hasmyne Bibsy Sang-Ollay</t>
  </si>
  <si>
    <t>Nocus, Samantha Isobel Benosa</t>
  </si>
  <si>
    <t>Padilla, Ana Roselle Cepres</t>
  </si>
  <si>
    <t>Ramos, Marianne Claire Mangrobang</t>
  </si>
  <si>
    <t>San Juan, Ma. Judielle Catindig</t>
  </si>
  <si>
    <t>Taccad, Nhicolle Lignes</t>
  </si>
  <si>
    <t>Tapel, Patricia Antoinette Oropesa</t>
  </si>
  <si>
    <t>12/21/00</t>
  </si>
  <si>
    <t>06/28/00</t>
  </si>
  <si>
    <t>03/09/00</t>
  </si>
  <si>
    <t>09/16/00</t>
  </si>
  <si>
    <t>07/25/00</t>
  </si>
  <si>
    <t>10/29/00</t>
  </si>
  <si>
    <t>11/14/00</t>
  </si>
  <si>
    <t>12/23/00</t>
  </si>
  <si>
    <t>02/19/01</t>
  </si>
  <si>
    <t>07/01/01</t>
  </si>
  <si>
    <t>05/19/00</t>
  </si>
  <si>
    <t>08/25/99</t>
  </si>
  <si>
    <t>10/05/01</t>
  </si>
  <si>
    <t>11/07/00</t>
  </si>
  <si>
    <t>06/02/01</t>
  </si>
  <si>
    <t>09/30/00</t>
  </si>
  <si>
    <t>05/07/00</t>
  </si>
  <si>
    <t>08/08/01</t>
  </si>
  <si>
    <t>01/30/00</t>
  </si>
  <si>
    <t>12/09/00</t>
  </si>
  <si>
    <t>08/30/01</t>
  </si>
  <si>
    <t>10/13/01</t>
  </si>
  <si>
    <t>10/06/99</t>
  </si>
  <si>
    <t>12/07/00</t>
  </si>
  <si>
    <t>03/06/01</t>
  </si>
  <si>
    <t>413, Dr. Puno</t>
  </si>
  <si>
    <t>B13 L14 Queensville</t>
  </si>
  <si>
    <t>B64 L30 Luningning</t>
  </si>
  <si>
    <t>B80 L2</t>
  </si>
  <si>
    <t>B1 L11 D Sampaguita</t>
  </si>
  <si>
    <t>B12 L28 Morning Sun Northwinds</t>
  </si>
  <si>
    <t xml:space="preserve">B28 L22 Ascension </t>
  </si>
  <si>
    <t xml:space="preserve">B10 L13 Ph2 </t>
  </si>
  <si>
    <t>177 B8A L13 Avocado, Cielito Homes</t>
  </si>
  <si>
    <t>Zone 16 Barracks II, Tala</t>
  </si>
  <si>
    <t>B53 L2 Pantomina Mayor</t>
  </si>
  <si>
    <r>
      <t>18 Sto. Ni</t>
    </r>
    <r>
      <rPr>
        <sz val="14"/>
        <color indexed="8"/>
        <rFont val="Calibri"/>
        <family val="2"/>
      </rPr>
      <t>ño</t>
    </r>
  </si>
  <si>
    <t>084 Pearl, Fairview</t>
  </si>
  <si>
    <t>B1 L2 Fairview Parkhomes</t>
  </si>
  <si>
    <t>B56 L11 Samafa Compound</t>
  </si>
  <si>
    <t>Iglesia Ni Cristo</t>
  </si>
  <si>
    <t>Baptist</t>
  </si>
  <si>
    <t>Jehovah's Witness</t>
  </si>
  <si>
    <t>44 - A San Pedro</t>
  </si>
  <si>
    <t>B13 L10 Ramos, Villa San Jose</t>
  </si>
  <si>
    <t xml:space="preserve">B80 L4 Florante at Laura </t>
  </si>
  <si>
    <t>B2B L11 Guagua, HDLC</t>
  </si>
  <si>
    <t>B91 L85 Domingo de Ramos</t>
  </si>
  <si>
    <t>B12 L5 North Triangle, Cielito Homes</t>
  </si>
  <si>
    <t>17-H Evalle Drive, Evamin Homes</t>
  </si>
  <si>
    <t>B1 L15 Lily, Lilles Subd</t>
  </si>
  <si>
    <t>Bldg N-215 Condominium 1</t>
  </si>
  <si>
    <t xml:space="preserve">29 Calla Lily , Lillies Ville </t>
  </si>
  <si>
    <t>182 - A Everlasting , Pingkian</t>
  </si>
  <si>
    <t>B37 L6 Palosebo</t>
  </si>
  <si>
    <t>B32 P L9 Victorias, Ph2, HDLC</t>
  </si>
  <si>
    <t>126 Odigal Unit 6</t>
  </si>
  <si>
    <t>B14C L8 Wawa, HDLC II</t>
  </si>
  <si>
    <t>1199 D Quirino Hiway</t>
  </si>
  <si>
    <t xml:space="preserve">Ph 7C Pkg 7 B58 L2 </t>
  </si>
  <si>
    <t>B59 L4 Brimley, Fairville</t>
  </si>
  <si>
    <t>1 Amor, Hilltop</t>
  </si>
  <si>
    <t>104 2nd Street, Bitoon Circle</t>
  </si>
  <si>
    <t>112 Namasape</t>
  </si>
  <si>
    <t>B6 L19 Pleasant Hills</t>
  </si>
  <si>
    <t>707 Soliven</t>
  </si>
  <si>
    <t>279 Peter</t>
  </si>
  <si>
    <t>Commonwealth</t>
  </si>
  <si>
    <t>Kaligayahan</t>
  </si>
  <si>
    <t>Bagong Silang</t>
  </si>
  <si>
    <t>Holy Spirit</t>
  </si>
  <si>
    <t>City of San Jose Del Monte</t>
  </si>
  <si>
    <t>Bulacan</t>
  </si>
  <si>
    <t>(02)4315020</t>
  </si>
  <si>
    <t>09472213857</t>
  </si>
  <si>
    <t>09155522998</t>
  </si>
  <si>
    <t>09279343133</t>
  </si>
  <si>
    <t>09106535538</t>
  </si>
  <si>
    <t>09351823733</t>
  </si>
  <si>
    <t>09212035850</t>
  </si>
  <si>
    <t>09153832064</t>
  </si>
  <si>
    <t>09303090043</t>
  </si>
  <si>
    <t>(02)4422733</t>
  </si>
  <si>
    <t>09436754048</t>
  </si>
  <si>
    <t>(02)4317884</t>
  </si>
  <si>
    <t>(02)9707172</t>
  </si>
  <si>
    <t>(02)4271825</t>
  </si>
  <si>
    <t>09231427705</t>
  </si>
  <si>
    <t>09293684623</t>
  </si>
  <si>
    <t>09223023487</t>
  </si>
  <si>
    <t>09151437331</t>
  </si>
  <si>
    <t>09129646234</t>
  </si>
  <si>
    <t>09278653856</t>
  </si>
  <si>
    <t>09159519068</t>
  </si>
  <si>
    <t>09274332911</t>
  </si>
  <si>
    <t xml:space="preserve"> 09192691862</t>
  </si>
  <si>
    <t>09053763023</t>
  </si>
  <si>
    <t xml:space="preserve">      Date BoSY 6/25/2014  Date EoSY: ___________</t>
  </si>
  <si>
    <t>School Form 3: Page  1 of 2</t>
  </si>
  <si>
    <t>December</t>
  </si>
  <si>
    <t xml:space="preserve">        MALE  | TOTAL Per Day</t>
  </si>
  <si>
    <t>School Form 2 :  Page  2 of  2</t>
  </si>
  <si>
    <t>Tagaloag</t>
  </si>
  <si>
    <t>GRADE 3 / GRADE 9                                                (Third Year)</t>
  </si>
  <si>
    <t>GRADE 4 / GRADE 10   (Fourth Year)</t>
  </si>
  <si>
    <t>Integrated Science I</t>
  </si>
  <si>
    <t>Enjoy Life with Music &amp; Arts I</t>
  </si>
  <si>
    <t>Ventures in Communication I</t>
  </si>
  <si>
    <t>Elemenatry Alegbra I</t>
  </si>
  <si>
    <t>Science Learner's Material 7</t>
  </si>
  <si>
    <t>Filipino Learner's Material 7</t>
  </si>
  <si>
    <t>Math Learner's Material 7</t>
  </si>
  <si>
    <t>Pilipinas: Isang Pagsulyap and Pagyakap I</t>
  </si>
  <si>
    <t xml:space="preserve">June </t>
  </si>
  <si>
    <t>January</t>
  </si>
  <si>
    <t>TO OTHER SCHOOL</t>
  </si>
  <si>
    <t>ALS</t>
  </si>
  <si>
    <t>OHSS</t>
  </si>
  <si>
    <t xml:space="preserve">TI </t>
  </si>
  <si>
    <t>Fourth</t>
  </si>
  <si>
    <t>Platinum</t>
  </si>
  <si>
    <t>Mrs. Catherine  Ramirez</t>
  </si>
  <si>
    <t>Gold</t>
  </si>
  <si>
    <t>Mrs. Marivic  Lera</t>
  </si>
  <si>
    <t>Actinium</t>
  </si>
  <si>
    <t>Mrs. Estrella  Licerio</t>
  </si>
  <si>
    <t>Aluminum</t>
  </si>
  <si>
    <t>Mrs. Maria Teresa Caiban</t>
  </si>
  <si>
    <t>Argon</t>
  </si>
  <si>
    <t>Ms. Estrella San Juan</t>
  </si>
  <si>
    <t>Carbon</t>
  </si>
  <si>
    <t>Mr. Rolando Pineda</t>
  </si>
  <si>
    <t>Chromium</t>
  </si>
  <si>
    <t>Ms. Karen KC Latag</t>
  </si>
  <si>
    <t>Cobalt</t>
  </si>
  <si>
    <t>Mrs. Evelyn Tombado</t>
  </si>
  <si>
    <t>Copper</t>
  </si>
  <si>
    <t>Mr. GP Alcantara</t>
  </si>
  <si>
    <t>Cronus</t>
  </si>
  <si>
    <t>Mrs. Luzviminda Pastores</t>
  </si>
  <si>
    <t>Iron</t>
  </si>
  <si>
    <t>Mrs. Marlyn Tacud</t>
  </si>
  <si>
    <t>Krypton</t>
  </si>
  <si>
    <t>Mrs. Anicia Frasdilla</t>
  </si>
  <si>
    <t>Lead</t>
  </si>
  <si>
    <t>Mr. Candido Carsula</t>
  </si>
  <si>
    <t>Magnesium</t>
  </si>
  <si>
    <t>Mr. Albert Madilo</t>
  </si>
  <si>
    <t>OHS</t>
  </si>
  <si>
    <t>Mr. Arnolfo Gannaban</t>
  </si>
  <si>
    <t>Manganese</t>
  </si>
  <si>
    <t>Mrs. Ailene Omadto</t>
  </si>
  <si>
    <t>Mercury</t>
  </si>
  <si>
    <t>Mrs. Lydia Macasocol</t>
  </si>
  <si>
    <t>Neon</t>
  </si>
  <si>
    <t>Ms. Anna Liza Allorde</t>
  </si>
  <si>
    <t>Nickel</t>
  </si>
  <si>
    <t>Mrs. Noemi Bernal</t>
  </si>
  <si>
    <t>Palladium</t>
  </si>
  <si>
    <t>Mrs. Francia B. Manongsong</t>
  </si>
  <si>
    <t>Rhodium</t>
  </si>
  <si>
    <t>Mrs. Florinda Nacino</t>
  </si>
  <si>
    <t>Scandium</t>
  </si>
  <si>
    <t>Mrs. Eloisa Cruz</t>
  </si>
  <si>
    <t>Seaborgium</t>
  </si>
  <si>
    <t>Mr. Hernelip Baradi</t>
  </si>
  <si>
    <t>Silicon</t>
  </si>
  <si>
    <t>Mr. Edward Alfonso</t>
  </si>
  <si>
    <t>Silver</t>
  </si>
  <si>
    <t>Mrs. Cyris Christy Caballero</t>
  </si>
  <si>
    <t>Tin</t>
  </si>
  <si>
    <t>Ms. Genesis Salor</t>
  </si>
  <si>
    <t>Titanium</t>
  </si>
  <si>
    <t>Mrs. Clarissa Untalan</t>
  </si>
  <si>
    <t>Tungsten</t>
  </si>
  <si>
    <t>Mrs. Sharon Aliman</t>
  </si>
  <si>
    <t>Vanadium</t>
  </si>
  <si>
    <t>Mrs. Yulefe Policarpio</t>
  </si>
  <si>
    <t>Mr. Alejandro Cosme</t>
  </si>
  <si>
    <t>SPED - HI</t>
  </si>
  <si>
    <t>Mrs. Criselda Sabayan</t>
  </si>
  <si>
    <t>SPED -MR/ID</t>
  </si>
  <si>
    <t>Mrs. Darlene Samson</t>
  </si>
  <si>
    <t>LD</t>
  </si>
  <si>
    <t>MH</t>
  </si>
  <si>
    <t>CWA</t>
  </si>
  <si>
    <t>Submitted and Attested by:</t>
  </si>
  <si>
    <t>YOLANDA A. PEÑALOSA</t>
  </si>
  <si>
    <t xml:space="preserve"> MARIA NOEMI M. MONCADA Ed.D.,LIB.</t>
  </si>
  <si>
    <t xml:space="preserve">          Principal IV</t>
  </si>
  <si>
    <t>BEIS Coordinator</t>
  </si>
  <si>
    <t>Eight</t>
  </si>
  <si>
    <t>Aristolte(ESEP)</t>
  </si>
  <si>
    <t>Mrs. Maria Gina Paz  Acosta</t>
  </si>
  <si>
    <t>Plato(ESEP)</t>
  </si>
  <si>
    <t>Mrs. Antonette Dizon</t>
  </si>
  <si>
    <t>Narra</t>
  </si>
  <si>
    <t>Mrs.Mylene Natividad</t>
  </si>
  <si>
    <t>Acacia</t>
  </si>
  <si>
    <t>Mrs. Maria Theresa  Asuncion</t>
  </si>
  <si>
    <t>Almaciga</t>
  </si>
  <si>
    <t>Mrs. Sheila  Del Fierro</t>
  </si>
  <si>
    <t>Anonas</t>
  </si>
  <si>
    <t>Mrs. Annelyn Moreno</t>
  </si>
  <si>
    <t>Apitong</t>
  </si>
  <si>
    <t>Mrs. Maria Luisa  Villena</t>
  </si>
  <si>
    <t>Apricot</t>
  </si>
  <si>
    <t>Mr. Llante Adrales</t>
  </si>
  <si>
    <t>Bakawan</t>
  </si>
  <si>
    <t>Mrs. Ma. Cristina Delizo</t>
  </si>
  <si>
    <t>Balete</t>
  </si>
  <si>
    <t>Mrs. Nora Alcancia</t>
  </si>
  <si>
    <t>Banaba</t>
  </si>
  <si>
    <t>Mrs. Gerrousel  Abion</t>
  </si>
  <si>
    <t>Camagong</t>
  </si>
  <si>
    <t>Ms. Danife  Palisoc</t>
  </si>
  <si>
    <t>Dao</t>
  </si>
  <si>
    <t>Mrs. Merlyn Becauco</t>
  </si>
  <si>
    <t>Dapdap</t>
  </si>
  <si>
    <t>Ms. Karen Pastoral</t>
  </si>
  <si>
    <t>Eucalyptus</t>
  </si>
  <si>
    <t>Mr. Mario Esperanza</t>
  </si>
  <si>
    <t>Guijo</t>
  </si>
  <si>
    <t>Mr. Jerico Carlo Ifurung</t>
  </si>
  <si>
    <t>Lauan</t>
  </si>
  <si>
    <t>Ms. Charo Gimolatan</t>
  </si>
  <si>
    <t>Mahogany</t>
  </si>
  <si>
    <t>Mr. Dennis Angeles</t>
  </si>
  <si>
    <t>Maple</t>
  </si>
  <si>
    <t>Mr. Larry Irorita</t>
  </si>
  <si>
    <t>Molave</t>
  </si>
  <si>
    <t>Mrs. Arlene Artus</t>
  </si>
  <si>
    <t>Mulberry</t>
  </si>
  <si>
    <t>Mrs. Lailani Sevilla</t>
  </si>
  <si>
    <t>Oak</t>
  </si>
  <si>
    <t>Ms.Armie Curan</t>
  </si>
  <si>
    <t>Olive</t>
  </si>
  <si>
    <t>Mrs. Angelico Araja</t>
  </si>
  <si>
    <t>Palm</t>
  </si>
  <si>
    <t>Ms. Brenda Almoneda</t>
  </si>
  <si>
    <t>Palosapis</t>
  </si>
  <si>
    <t>Ms Shariza Deguma</t>
  </si>
  <si>
    <t>Persimon</t>
  </si>
  <si>
    <t>Mrs. Riza Nelly Estember</t>
  </si>
  <si>
    <t>Sycamore</t>
  </si>
  <si>
    <t>Mr. Eleizer Bajaro</t>
  </si>
  <si>
    <t>Talisay</t>
  </si>
  <si>
    <t>Mrs. Judy Romero</t>
  </si>
  <si>
    <t>Tindalo</t>
  </si>
  <si>
    <t>Mrs. Rochelle Shouman</t>
  </si>
  <si>
    <t>Walnut</t>
  </si>
  <si>
    <t>Mr. Ramon Manalansan</t>
  </si>
  <si>
    <t>Yakal</t>
  </si>
  <si>
    <t>Mr. Predecando Malabayabas</t>
  </si>
  <si>
    <t>Yantoc</t>
  </si>
  <si>
    <t>Ms.Cristina Caagbay</t>
  </si>
  <si>
    <t>Mrs. Jo Marie Nobles</t>
  </si>
  <si>
    <t>SPED -HI</t>
  </si>
  <si>
    <t>SPED - SD</t>
  </si>
  <si>
    <t>Third</t>
  </si>
  <si>
    <t>Diamond</t>
  </si>
  <si>
    <t>Mrs. Eusebia Teresa Hachiles</t>
  </si>
  <si>
    <t>Aquamarine</t>
  </si>
  <si>
    <t>Ms. Marina Francisco</t>
  </si>
  <si>
    <t>Agate</t>
  </si>
  <si>
    <t>Me. Ruby  Claire Ortiz</t>
  </si>
  <si>
    <t>Alexandrite</t>
  </si>
  <si>
    <t>Mrs. Gladys  Clair Caasi</t>
  </si>
  <si>
    <t>Amber</t>
  </si>
  <si>
    <t>Ms. Jane  Olaver</t>
  </si>
  <si>
    <t>Amethyst</t>
  </si>
  <si>
    <t>Mrs. Jane Castillo</t>
  </si>
  <si>
    <t xml:space="preserve">Aphrodite </t>
  </si>
  <si>
    <t>Mrs. Jeanette De Sagun</t>
  </si>
  <si>
    <t>Beryl</t>
  </si>
  <si>
    <t>Mrs. Ludina Manalastas</t>
  </si>
  <si>
    <t>Carnelian</t>
  </si>
  <si>
    <t>Ms. Zenaida Tamayo</t>
  </si>
  <si>
    <t>Chrysoberyl</t>
  </si>
  <si>
    <t>Mr. Julius Galpao</t>
  </si>
  <si>
    <t>Chrysolite</t>
  </si>
  <si>
    <t>Mrs. Alma Pedroche</t>
  </si>
  <si>
    <t>Emerald</t>
  </si>
  <si>
    <t>Mr. John Paul Silvestre</t>
  </si>
  <si>
    <t>Garnet</t>
  </si>
  <si>
    <t>Mr. Rhenelle Barut</t>
  </si>
  <si>
    <t>Hematite</t>
  </si>
  <si>
    <t>Mrs. Judith Espedido</t>
  </si>
  <si>
    <t>Jade</t>
  </si>
  <si>
    <t>Ms. Heidi   Mabaquiao</t>
  </si>
  <si>
    <t>Malachite</t>
  </si>
  <si>
    <t>Mrs. Marylou Samonte</t>
  </si>
  <si>
    <t>Mrs. Mary Ann Bico</t>
  </si>
  <si>
    <t>Kunzite</t>
  </si>
  <si>
    <t>Mr. Gerdado Jumawan</t>
  </si>
  <si>
    <t>Moonstone</t>
  </si>
  <si>
    <t>Mrs. Melinda Malacas</t>
  </si>
  <si>
    <t>Opal</t>
  </si>
  <si>
    <t>Mrs. Jocelyn Damil</t>
  </si>
  <si>
    <t>Onyx</t>
  </si>
  <si>
    <t>Mrs. Rosette Dela Cruz</t>
  </si>
  <si>
    <t>Pearl</t>
  </si>
  <si>
    <t>Mr. Jeremias Ferrer</t>
  </si>
  <si>
    <t>Peridot</t>
  </si>
  <si>
    <t>mr. Raymund  Semana</t>
  </si>
  <si>
    <t>Rhodonite</t>
  </si>
  <si>
    <t>Mrs. Jacquelyn Ong</t>
  </si>
  <si>
    <t>Ruby</t>
  </si>
  <si>
    <t>Mrs. Cathering Luzon</t>
  </si>
  <si>
    <t>Sapphire</t>
  </si>
  <si>
    <t>Ms. Mary Joy Calobong</t>
  </si>
  <si>
    <t>Sardonyx</t>
  </si>
  <si>
    <t>Mrs. Beatriz Belista</t>
  </si>
  <si>
    <t>Sunstone</t>
  </si>
  <si>
    <t>Mrs. Nancy Sibulo</t>
  </si>
  <si>
    <t>Topaz</t>
  </si>
  <si>
    <t>Mrs. Carmen Delos Reyes</t>
  </si>
  <si>
    <t>Turquoise</t>
  </si>
  <si>
    <t>Mrs. Clara lera</t>
  </si>
  <si>
    <t>Tourmaline Green</t>
  </si>
  <si>
    <t>Mr. Anthony Ponferrada</t>
  </si>
  <si>
    <t>Zircon</t>
  </si>
  <si>
    <t>Mrs. Myrna Veridiano</t>
  </si>
  <si>
    <t>EBD</t>
  </si>
  <si>
    <t>SD</t>
  </si>
  <si>
    <t>MAPEH, TLE,FILIPINO</t>
  </si>
  <si>
    <t xml:space="preserve"> Master Teacher 1</t>
  </si>
  <si>
    <t xml:space="preserve">1. For the current SY, only the SF 5 Report on Promotion and SF 6 Summarized Report on Promotion </t>
  </si>
  <si>
    <t>will be used to all grade/year levels both elementary and secondary, RBEC and K to 12</t>
  </si>
  <si>
    <t xml:space="preserve">3. Descriptive Value for Level of Proficiency is only for grade levels implementing K to 12 program. </t>
  </si>
  <si>
    <t>Other grade/year level will keep that column blank.</t>
  </si>
  <si>
    <t>4. Report on Dropped out and Transferred is not to be included in SF 5 and SF 6.</t>
  </si>
  <si>
    <t xml:space="preserve"> (SF 4 may be used or the current form 3)</t>
  </si>
  <si>
    <t xml:space="preserve">5. In the future, the format of the modified forms may be adjusted  to align </t>
  </si>
  <si>
    <t>with the most recent policy of K to 12 program.</t>
  </si>
  <si>
    <t>Tranferred Out - Maligaya High School - January 24, 2014</t>
  </si>
  <si>
    <t>S *</t>
  </si>
  <si>
    <r>
      <t xml:space="preserve">Note:     </t>
    </r>
    <r>
      <rPr>
        <b/>
        <sz val="18"/>
        <color theme="1"/>
        <rFont val="Cambria"/>
        <family val="1"/>
        <scheme val="major"/>
      </rPr>
      <t>*</t>
    </r>
    <r>
      <rPr>
        <b/>
        <sz val="11"/>
        <color theme="1"/>
        <rFont val="Cambria"/>
        <family val="1"/>
        <scheme val="major"/>
      </rPr>
      <t xml:space="preserve">  December 14  - In lieu of October 15 Eidul Adha</t>
    </r>
  </si>
  <si>
    <t xml:space="preserve">Teacher 1 </t>
  </si>
  <si>
    <t xml:space="preserve"> Orbase, Roderick R.</t>
  </si>
  <si>
    <t>EXAMPLE</t>
  </si>
  <si>
    <t>3/282014</t>
  </si>
  <si>
    <t>PTL</t>
  </si>
  <si>
    <t xml:space="preserve">NEG  </t>
  </si>
  <si>
    <t>FM</t>
  </si>
  <si>
    <t>LLTR</t>
  </si>
  <si>
    <t>TDO</t>
  </si>
  <si>
    <t>TLTR</t>
  </si>
  <si>
    <t>Seven</t>
  </si>
  <si>
    <t>Einstein (ESEP)</t>
  </si>
  <si>
    <t>Ms. Jocelyn Jimenez</t>
  </si>
  <si>
    <t>Newton (ESEP)</t>
  </si>
  <si>
    <t>Mr. Michael Corpuz</t>
  </si>
  <si>
    <t>Wisdom</t>
  </si>
  <si>
    <t>Ms. Imelda Biglang-awa</t>
  </si>
  <si>
    <t>Charity</t>
  </si>
  <si>
    <t>Mr. Jun Gatillo</t>
  </si>
  <si>
    <t>Compassion</t>
  </si>
  <si>
    <t>Mrs. Teresita Sacurom</t>
  </si>
  <si>
    <t>Courage</t>
  </si>
  <si>
    <t>Mrs. Liberty Crosa</t>
  </si>
  <si>
    <t>Courtesy</t>
  </si>
  <si>
    <t>Mrs. Mercedes Dimol</t>
  </si>
  <si>
    <t>Diligence</t>
  </si>
  <si>
    <t>Mrs. Josephine Estremera</t>
  </si>
  <si>
    <t>Faith</t>
  </si>
  <si>
    <t>Ms. Juvy Gavila</t>
  </si>
  <si>
    <t>Helpfulness</t>
  </si>
  <si>
    <t>Ms. Paula Andino</t>
  </si>
  <si>
    <t>Honesty</t>
  </si>
  <si>
    <t>Mrs. Iluminida Bayot</t>
  </si>
  <si>
    <t>Humility</t>
  </si>
  <si>
    <t>Mrs. Maria Capuchino</t>
  </si>
  <si>
    <t>Integrity</t>
  </si>
  <si>
    <t>Mrs. Grace Ramirez</t>
  </si>
  <si>
    <t>Justice</t>
  </si>
  <si>
    <t>Mrs. Napoleon Montero III</t>
  </si>
  <si>
    <t>Kindness</t>
  </si>
  <si>
    <t>Mrs. Mildred  Vicentillo</t>
  </si>
  <si>
    <t>Love</t>
  </si>
  <si>
    <t>Mrs. Connie Abat</t>
  </si>
  <si>
    <t>Prudence</t>
  </si>
  <si>
    <t>Mrs. Thelma Valentino</t>
  </si>
  <si>
    <t>Loyalty</t>
  </si>
  <si>
    <t>Mrs. Lea Somoso</t>
  </si>
  <si>
    <t>Obedience</t>
  </si>
  <si>
    <t>Ms. Diana Tejada</t>
  </si>
  <si>
    <t>Patience</t>
  </si>
  <si>
    <t>Mrs. Mary Judith GwyneValenciano</t>
  </si>
  <si>
    <t>Peacefulness</t>
  </si>
  <si>
    <t>Mrs. Josefa Acosta</t>
  </si>
  <si>
    <t>Perseverance</t>
  </si>
  <si>
    <t>Mrs. Mary Anthonette Claret</t>
  </si>
  <si>
    <t>Politeness</t>
  </si>
  <si>
    <t>Ms. Fe Lapegera</t>
  </si>
  <si>
    <t>Chastity</t>
  </si>
  <si>
    <t>Mrs.  Alejandra Dapol</t>
  </si>
  <si>
    <t xml:space="preserve">Seven </t>
  </si>
  <si>
    <t>Punctuality</t>
  </si>
  <si>
    <t>Ms. Maria Amalia Tungol</t>
  </si>
  <si>
    <t>Respect</t>
  </si>
  <si>
    <t>Mr. Ernesto Pagjunasan</t>
  </si>
  <si>
    <t>Sincerity</t>
  </si>
  <si>
    <t>Mrs. Luz Barsaba</t>
  </si>
  <si>
    <t>Tactfulness</t>
  </si>
  <si>
    <t>Mrs. Edeltrudes Advincula</t>
  </si>
  <si>
    <t>Truthfulness</t>
  </si>
  <si>
    <t>Mr. Dominic Canaya</t>
  </si>
  <si>
    <t>Unity</t>
  </si>
  <si>
    <t>Ms. Evelyn  Mojica</t>
  </si>
  <si>
    <t>Hope</t>
  </si>
  <si>
    <t>Mr. Benreddy Reyes</t>
  </si>
  <si>
    <t>Thoughtfulness</t>
  </si>
  <si>
    <t>Ms. Regina Jesusa Magistrado</t>
  </si>
  <si>
    <t>Thrustworthiness</t>
  </si>
  <si>
    <t>Mrs. Marivic Ruedas</t>
  </si>
  <si>
    <t>Ms. Shanna Marie Hufancia</t>
  </si>
  <si>
    <t>Mrs. Cresilda Sabayan</t>
  </si>
  <si>
    <t>Ms. Darlene Samson</t>
  </si>
  <si>
    <t>85.959(P)</t>
  </si>
  <si>
    <t>90.258(A)</t>
  </si>
  <si>
    <t>80.566(AP)</t>
  </si>
  <si>
    <t>86.958(P)</t>
  </si>
  <si>
    <t>86.158(P)</t>
  </si>
  <si>
    <t>95.158(A)</t>
  </si>
  <si>
    <t>93.158(A)</t>
  </si>
  <si>
    <t>86.998(P)</t>
  </si>
  <si>
    <t>87.157(P)</t>
  </si>
  <si>
    <t>Villanueva, Maria Teresa San Juan</t>
  </si>
  <si>
    <t xml:space="preserve"> Caiban, Dominador Tungala</t>
  </si>
  <si>
    <t>Casangcapan,  Virgilio Calas</t>
  </si>
  <si>
    <t>Bilog, Jennifer Pascual</t>
  </si>
  <si>
    <t>Catibog Jr., Constancio Cesar Medrana</t>
  </si>
  <si>
    <r>
      <t>Belino, Elenita Maria Zu</t>
    </r>
    <r>
      <rPr>
        <sz val="14"/>
        <color theme="1"/>
        <rFont val="Calibri"/>
        <family val="2"/>
      </rPr>
      <t>ñ</t>
    </r>
    <r>
      <rPr>
        <sz val="11.2"/>
        <color theme="1"/>
        <rFont val="Arial Narrow"/>
        <family val="2"/>
      </rPr>
      <t>iga</t>
    </r>
  </si>
  <si>
    <t>Dajao, Oliver Torres</t>
  </si>
  <si>
    <t>Paraiso, Elna Abadier</t>
  </si>
  <si>
    <t>Entereso, Arnel Gregory</t>
  </si>
  <si>
    <t xml:space="preserve"> Arce, Rhuby Ante</t>
  </si>
  <si>
    <t xml:space="preserve"> Espiel, Pio Escarcha</t>
  </si>
  <si>
    <t>Erlano, Leonila Espena</t>
  </si>
  <si>
    <t xml:space="preserve">Fajardo, Roderick Batrina </t>
  </si>
  <si>
    <t>Bautista, Maria Alessandra Ceferina Abaigar</t>
  </si>
  <si>
    <t>Granado Jr., Herminiano Embarga</t>
  </si>
  <si>
    <t xml:space="preserve"> Venturina. Veronica Mojica</t>
  </si>
  <si>
    <t xml:space="preserve"> Gregorio, Roderick Lvasco</t>
  </si>
  <si>
    <t>Agron, Esmeralda Dela Cruz</t>
  </si>
  <si>
    <t>Hernandez, Patrick Delos Santos</t>
  </si>
  <si>
    <t>Feliciano, Ophelia Sarmieto</t>
  </si>
  <si>
    <t>Glori, Samuel Rico</t>
  </si>
  <si>
    <t>Mendoza, Evangeline San edr</t>
  </si>
  <si>
    <t xml:space="preserve"> Ching, Dorothy Fernandz</t>
  </si>
  <si>
    <t>Pagapuslan, Jose Berk</t>
  </si>
  <si>
    <t xml:space="preserve"> Daguno , Rebecca Traje</t>
  </si>
  <si>
    <t xml:space="preserve"> Salvador, Rodel Abraham Sunga</t>
  </si>
  <si>
    <t>Pasahol, Haydee Magsino</t>
  </si>
  <si>
    <t>Villanueva, Wilfredo De Vear</t>
  </si>
  <si>
    <t>Panis, Geraldine Balgua</t>
  </si>
  <si>
    <t xml:space="preserve"> Calantas, Arnold Rena</t>
  </si>
  <si>
    <t>Frugal, Savie Lim</t>
  </si>
  <si>
    <t xml:space="preserve"> Cao, Rodolfo Mendoza</t>
  </si>
  <si>
    <t xml:space="preserve"> Balagtas, Virginia Rampag</t>
  </si>
  <si>
    <t>Castelltort, Radford Gonzalez</t>
  </si>
  <si>
    <t>Agor, Jona Ganuron</t>
  </si>
  <si>
    <t xml:space="preserve"> Dacanay, Dondi Galgolania</t>
  </si>
  <si>
    <t>Caracas, Grenalyn Espiritu</t>
  </si>
  <si>
    <t>Dacumos, Ritchie Barlisan</t>
  </si>
  <si>
    <t>Vibal, Sylvia Perena</t>
  </si>
  <si>
    <t>Dasalla, Danilo Joven</t>
  </si>
  <si>
    <t>De Guzman,Roselle Publico</t>
  </si>
  <si>
    <t>De La Cruz, Angelito Antonio</t>
  </si>
  <si>
    <t xml:space="preserve"> Batulan,Janet Bautista</t>
  </si>
  <si>
    <t>Dela Vega, John Nicanor</t>
  </si>
  <si>
    <t>Nakpil,Jannette Santiago</t>
  </si>
  <si>
    <t>Delfinado Jr., Victorino Olo</t>
  </si>
  <si>
    <t>Celis,Ana Doquigan</t>
  </si>
  <si>
    <t>Discutido,Babyluna Ga1yanilo</t>
  </si>
  <si>
    <t>N.A.</t>
  </si>
  <si>
    <t>Ecotan, Elvin Urnameta</t>
  </si>
  <si>
    <t xml:space="preserve"> Caparas,Brenda Corbeta</t>
  </si>
  <si>
    <t>Escondo, Edwin Lorenzo</t>
  </si>
  <si>
    <t xml:space="preserve"> Alcober,Michelle Villero</t>
  </si>
  <si>
    <t>Galang,Josefa Mangilit</t>
  </si>
  <si>
    <t xml:space="preserve"> Esperanza Jr.,Mariano ayson</t>
  </si>
  <si>
    <t xml:space="preserve"> Fajardo, Roderick Batrina</t>
  </si>
  <si>
    <t>Bautista,Maria Alessandra Ceferina Abaigar</t>
  </si>
  <si>
    <t>Garcia,Mary Jane Hipolito</t>
  </si>
  <si>
    <t>Lasala, Melchor Partua</t>
  </si>
  <si>
    <t>Mancognahan,Vivian Colon</t>
  </si>
  <si>
    <t>Lomibao, Ferdinand Sison</t>
  </si>
  <si>
    <t>Del Rosario,Cherry Red Reyes</t>
  </si>
  <si>
    <t>Mangunay,Isabel Velarde</t>
  </si>
  <si>
    <t>Moyamoy, Christopher Langgawan</t>
  </si>
  <si>
    <t>Sang - Ollay,Luisa Dinami</t>
  </si>
  <si>
    <t>Nocus,Valerie Mae Benosa</t>
  </si>
  <si>
    <t>Hicban, Ferdinand Garcia</t>
  </si>
  <si>
    <t>Padilla, Emmanuel Mendoza</t>
  </si>
  <si>
    <t xml:space="preserve"> Cepres,Anabella Peru</t>
  </si>
  <si>
    <t>Ramos, Arnel Malano</t>
  </si>
  <si>
    <t>Mangrobang,Anecita Alnobar</t>
  </si>
  <si>
    <t>San Juan, Joseph Ramos</t>
  </si>
  <si>
    <t>Catindig,Ma. Lourdes Carmel</t>
  </si>
  <si>
    <t>Taccad, Jason Zen</t>
  </si>
  <si>
    <t>Lignes,Mary Jane Garica</t>
  </si>
  <si>
    <t xml:space="preserve"> Tapel II, Romulo Morante</t>
  </si>
  <si>
    <t>Oropesa,Gemma Gamoso</t>
  </si>
  <si>
    <t>Detailed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</si>
</sst>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00"/>
    <numFmt numFmtId="166" formatCode="[$-10464]yy/mm/dd;@"/>
    <numFmt numFmtId="167" formatCode="mm/dd/yy;@"/>
  </numFmts>
  <fonts count="71" x14ac:knownFonts="1">
    <font>
      <sz val="11"/>
      <color theme="1"/>
      <name val="Calibri"/>
      <family val="2"/>
      <scheme val="minor"/>
    </font>
    <font>
      <sz val="11"/>
      <color theme="1"/>
      <name val="Calibri"/>
      <family val="2"/>
      <scheme val="minor"/>
    </font>
    <font>
      <sz val="10"/>
      <color theme="1"/>
      <name val="Arial"/>
      <family val="2"/>
    </font>
    <font>
      <sz val="8"/>
      <color theme="1"/>
      <name val="Arial Narrow"/>
      <family val="2"/>
    </font>
    <font>
      <b/>
      <sz val="24"/>
      <color theme="1"/>
      <name val="Arial Narrow"/>
      <family val="2"/>
    </font>
    <font>
      <b/>
      <sz val="22"/>
      <color theme="1"/>
      <name val="Arial Narrow"/>
      <family val="2"/>
    </font>
    <font>
      <sz val="22"/>
      <color theme="1"/>
      <name val="Arial Narrow"/>
      <family val="2"/>
    </font>
    <font>
      <sz val="20"/>
      <color theme="1"/>
      <name val="Arial Narrow"/>
      <family val="2"/>
    </font>
    <font>
      <b/>
      <sz val="20"/>
      <color theme="1"/>
      <name val="Arial Narrow"/>
      <family val="2"/>
    </font>
    <font>
      <b/>
      <sz val="16"/>
      <color theme="1"/>
      <name val="Arial Narrow"/>
      <family val="2"/>
    </font>
    <font>
      <b/>
      <sz val="11"/>
      <color theme="1"/>
      <name val="Arial Narrow"/>
      <family val="2"/>
    </font>
    <font>
      <sz val="11"/>
      <color theme="1"/>
      <name val="Arial Narrow"/>
      <family val="2"/>
    </font>
    <font>
      <sz val="12"/>
      <color theme="1"/>
      <name val="Arial Narrow"/>
      <family val="2"/>
    </font>
    <font>
      <b/>
      <sz val="12"/>
      <color theme="1"/>
      <name val="Arial Narrow"/>
      <family val="2"/>
    </font>
    <font>
      <i/>
      <sz val="11"/>
      <color theme="1"/>
      <name val="Arial Narrow"/>
      <family val="2"/>
    </font>
    <font>
      <sz val="14"/>
      <color theme="1"/>
      <name val="Arial Narrow"/>
      <family val="2"/>
    </font>
    <font>
      <b/>
      <sz val="9"/>
      <color theme="1"/>
      <name val="Arial Narrow"/>
      <family val="2"/>
    </font>
    <font>
      <sz val="10"/>
      <color theme="1"/>
      <name val="Arial Narrow"/>
      <family val="2"/>
    </font>
    <font>
      <b/>
      <sz val="11"/>
      <name val="Arial Narrow"/>
      <family val="2"/>
    </font>
    <font>
      <sz val="11"/>
      <name val="Arial Narrow"/>
      <family val="2"/>
    </font>
    <font>
      <b/>
      <sz val="14"/>
      <color theme="1"/>
      <name val="Arial Narrow"/>
      <family val="2"/>
    </font>
    <font>
      <b/>
      <i/>
      <sz val="16"/>
      <color theme="1"/>
      <name val="Arial Narrow"/>
      <family val="2"/>
    </font>
    <font>
      <sz val="28"/>
      <color theme="1"/>
      <name val="Arial Narrow"/>
      <family val="2"/>
    </font>
    <font>
      <sz val="9"/>
      <name val="Arial Narrow"/>
      <family val="2"/>
    </font>
    <font>
      <i/>
      <sz val="14"/>
      <color theme="1"/>
      <name val="Arial Narrow"/>
      <family val="2"/>
    </font>
    <font>
      <sz val="24"/>
      <color theme="1"/>
      <name val="Arial Narrow"/>
      <family val="2"/>
    </font>
    <font>
      <sz val="16"/>
      <color theme="1"/>
      <name val="Arial Narrow"/>
      <family val="2"/>
    </font>
    <font>
      <sz val="18"/>
      <color theme="1"/>
      <name val="Arial Narrow"/>
      <family val="2"/>
    </font>
    <font>
      <i/>
      <sz val="12"/>
      <color theme="1"/>
      <name val="Arial Narrow"/>
      <family val="2"/>
    </font>
    <font>
      <b/>
      <sz val="18"/>
      <color theme="1"/>
      <name val="Arial Narrow"/>
      <family val="2"/>
    </font>
    <font>
      <sz val="11"/>
      <color rgb="FF000000"/>
      <name val="Arial Narrow"/>
      <family val="2"/>
    </font>
    <font>
      <b/>
      <i/>
      <sz val="11"/>
      <color theme="1"/>
      <name val="Arial Narrow"/>
      <family val="2"/>
    </font>
    <font>
      <b/>
      <i/>
      <sz val="12"/>
      <color theme="1"/>
      <name val="Arial Narrow"/>
      <family val="2"/>
    </font>
    <font>
      <sz val="14"/>
      <name val="Arial Narrow"/>
      <family val="2"/>
    </font>
    <font>
      <u/>
      <sz val="11"/>
      <color theme="1"/>
      <name val="Arial Narrow"/>
      <family val="2"/>
    </font>
    <font>
      <i/>
      <sz val="11"/>
      <name val="Arial Narrow"/>
      <family val="2"/>
    </font>
    <font>
      <b/>
      <sz val="14"/>
      <name val="Arial Narrow"/>
      <family val="2"/>
    </font>
    <font>
      <i/>
      <sz val="14"/>
      <name val="Arial Narrow"/>
      <family val="2"/>
    </font>
    <font>
      <b/>
      <sz val="22"/>
      <name val="Arial Narrow"/>
      <family val="2"/>
    </font>
    <font>
      <i/>
      <sz val="12"/>
      <name val="Arial Narrow"/>
      <family val="2"/>
    </font>
    <font>
      <sz val="16"/>
      <color rgb="FF000000"/>
      <name val="Arial Narrow"/>
      <family val="2"/>
    </font>
    <font>
      <sz val="14"/>
      <color theme="1"/>
      <name val="Cambria"/>
      <family val="1"/>
      <scheme val="major"/>
    </font>
    <font>
      <sz val="14"/>
      <color rgb="FF000000"/>
      <name val="Arial Narrow"/>
      <family val="2"/>
    </font>
    <font>
      <sz val="16"/>
      <name val="Arial Narrow"/>
      <family val="2"/>
    </font>
    <font>
      <sz val="12"/>
      <name val="Calibri"/>
      <family val="2"/>
      <scheme val="minor"/>
    </font>
    <font>
      <sz val="12"/>
      <name val="Arial Narrow"/>
      <family val="2"/>
    </font>
    <font>
      <sz val="11"/>
      <color theme="1"/>
      <name val="Cambria"/>
      <family val="1"/>
      <scheme val="major"/>
    </font>
    <font>
      <sz val="12"/>
      <color theme="1"/>
      <name val="Cambria"/>
      <family val="1"/>
      <scheme val="major"/>
    </font>
    <font>
      <sz val="14"/>
      <color indexed="8"/>
      <name val="Calibri"/>
      <family val="2"/>
    </font>
    <font>
      <b/>
      <sz val="11"/>
      <color theme="1"/>
      <name val="Cambria"/>
      <family val="1"/>
      <scheme val="major"/>
    </font>
    <font>
      <b/>
      <sz val="18"/>
      <color theme="1"/>
      <name val="Cambria"/>
      <family val="1"/>
      <scheme val="major"/>
    </font>
    <font>
      <sz val="11"/>
      <color theme="0"/>
      <name val="Arial Narrow"/>
      <family val="2"/>
    </font>
    <font>
      <b/>
      <sz val="11"/>
      <color theme="0"/>
      <name val="Arial Narrow"/>
      <family val="2"/>
    </font>
    <font>
      <b/>
      <sz val="11"/>
      <color theme="1"/>
      <name val="Calibri"/>
      <family val="2"/>
      <scheme val="minor"/>
    </font>
    <font>
      <sz val="11"/>
      <color rgb="FFFF0000"/>
      <name val="Arial Narrow"/>
      <family val="2"/>
    </font>
    <font>
      <sz val="12"/>
      <color theme="1"/>
      <name val="Calibri"/>
      <family val="2"/>
      <scheme val="minor"/>
    </font>
    <font>
      <sz val="16"/>
      <color theme="1"/>
      <name val="Calibri"/>
      <family val="2"/>
      <scheme val="minor"/>
    </font>
    <font>
      <sz val="14"/>
      <color theme="1"/>
      <name val="Calibri"/>
      <family val="2"/>
      <scheme val="minor"/>
    </font>
    <font>
      <b/>
      <i/>
      <sz val="14"/>
      <color theme="1"/>
      <name val="Arial Narrow"/>
      <family val="2"/>
    </font>
    <font>
      <i/>
      <sz val="16"/>
      <color theme="1"/>
      <name val="Calibri"/>
      <family val="2"/>
      <scheme val="minor"/>
    </font>
    <font>
      <b/>
      <sz val="16"/>
      <color theme="1"/>
      <name val="Calibri"/>
      <family val="2"/>
      <scheme val="minor"/>
    </font>
    <font>
      <sz val="16"/>
      <color indexed="8"/>
      <name val="Calibri"/>
      <family val="2"/>
    </font>
    <font>
      <i/>
      <sz val="16"/>
      <color indexed="8"/>
      <name val="Calibri"/>
      <family val="2"/>
    </font>
    <font>
      <b/>
      <sz val="16"/>
      <color indexed="8"/>
      <name val="Calibri"/>
      <family val="2"/>
    </font>
    <font>
      <b/>
      <sz val="14"/>
      <color theme="1"/>
      <name val="Calibri"/>
      <family val="2"/>
      <scheme val="minor"/>
    </font>
    <font>
      <i/>
      <sz val="14"/>
      <color indexed="8"/>
      <name val="Calibri"/>
      <family val="2"/>
    </font>
    <font>
      <i/>
      <sz val="11"/>
      <color indexed="8"/>
      <name val="Calibri"/>
      <family val="2"/>
    </font>
    <font>
      <sz val="18"/>
      <color rgb="FFFF0000"/>
      <name val="Arial Narrow"/>
      <family val="2"/>
    </font>
    <font>
      <b/>
      <sz val="10"/>
      <color theme="1"/>
      <name val="Arial Narrow"/>
      <family val="2"/>
    </font>
    <font>
      <sz val="14"/>
      <color theme="1"/>
      <name val="Calibri"/>
      <family val="2"/>
    </font>
    <font>
      <sz val="11.2"/>
      <color theme="1"/>
      <name val="Arial Narrow"/>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indexed="64"/>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right style="medium">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indexed="64"/>
      </top>
      <bottom style="thin">
        <color indexed="64"/>
      </bottom>
      <diagonal/>
    </border>
    <border>
      <left style="thin">
        <color auto="1"/>
      </left>
      <right/>
      <top style="medium">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medium">
        <color indexed="64"/>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auto="1"/>
      </right>
      <top style="thin">
        <color auto="1"/>
      </top>
      <bottom style="medium">
        <color auto="1"/>
      </bottom>
      <diagonal/>
    </border>
    <border diagonalUp="1">
      <left style="medium">
        <color auto="1"/>
      </left>
      <right style="thin">
        <color auto="1"/>
      </right>
      <top style="thin">
        <color auto="1"/>
      </top>
      <bottom style="thin">
        <color auto="1"/>
      </bottom>
      <diagonal style="dotted">
        <color auto="1"/>
      </diagonal>
    </border>
    <border diagonalUp="1">
      <left style="thin">
        <color indexed="64"/>
      </left>
      <right style="thin">
        <color indexed="64"/>
      </right>
      <top style="thin">
        <color indexed="64"/>
      </top>
      <bottom style="thin">
        <color indexed="64"/>
      </bottom>
      <diagonal style="dotted">
        <color auto="1"/>
      </diagonal>
    </border>
    <border diagonalUp="1">
      <left style="thin">
        <color indexed="64"/>
      </left>
      <right style="medium">
        <color auto="1"/>
      </right>
      <top style="thin">
        <color indexed="64"/>
      </top>
      <bottom style="thin">
        <color indexed="64"/>
      </bottom>
      <diagonal style="dotted">
        <color auto="1"/>
      </diagonal>
    </border>
    <border>
      <left/>
      <right style="thin">
        <color indexed="64"/>
      </right>
      <top/>
      <bottom/>
      <diagonal/>
    </border>
    <border>
      <left/>
      <right/>
      <top style="medium">
        <color auto="1"/>
      </top>
      <bottom style="thin">
        <color auto="1"/>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top/>
      <bottom style="thin">
        <color auto="1"/>
      </bottom>
      <diagonal/>
    </border>
    <border>
      <left/>
      <right style="medium">
        <color indexed="64"/>
      </right>
      <top style="thin">
        <color indexed="64"/>
      </top>
      <bottom style="double">
        <color indexed="64"/>
      </bottom>
      <diagonal/>
    </border>
    <border>
      <left style="medium">
        <color auto="1"/>
      </left>
      <right style="medium">
        <color auto="1"/>
      </right>
      <top style="thin">
        <color indexed="64"/>
      </top>
      <bottom style="double">
        <color indexed="64"/>
      </bottom>
      <diagonal/>
    </border>
    <border>
      <left style="medium">
        <color indexed="64"/>
      </left>
      <right style="medium">
        <color indexed="64"/>
      </right>
      <top/>
      <bottom style="double">
        <color indexed="64"/>
      </bottom>
      <diagonal/>
    </border>
    <border diagonalUp="1">
      <left style="medium">
        <color auto="1"/>
      </left>
      <right style="thin">
        <color auto="1"/>
      </right>
      <top/>
      <bottom style="thin">
        <color auto="1"/>
      </bottom>
      <diagonal style="dotted">
        <color auto="1"/>
      </diagonal>
    </border>
    <border diagonalUp="1">
      <left style="thin">
        <color indexed="64"/>
      </left>
      <right style="thin">
        <color indexed="64"/>
      </right>
      <top/>
      <bottom style="thin">
        <color indexed="64"/>
      </bottom>
      <diagonal style="dotted">
        <color auto="1"/>
      </diagonal>
    </border>
    <border diagonalUp="1">
      <left style="thin">
        <color indexed="64"/>
      </left>
      <right style="medium">
        <color auto="1"/>
      </right>
      <top/>
      <bottom style="thin">
        <color indexed="64"/>
      </bottom>
      <diagonal style="dotted">
        <color auto="1"/>
      </diagonal>
    </border>
    <border diagonalUp="1">
      <left style="medium">
        <color auto="1"/>
      </left>
      <right style="thin">
        <color auto="1"/>
      </right>
      <top style="thin">
        <color auto="1"/>
      </top>
      <bottom style="double">
        <color indexed="64"/>
      </bottom>
      <diagonal style="dotted">
        <color auto="1"/>
      </diagonal>
    </border>
    <border diagonalUp="1">
      <left style="thin">
        <color indexed="64"/>
      </left>
      <right style="thin">
        <color indexed="64"/>
      </right>
      <top style="thin">
        <color auto="1"/>
      </top>
      <bottom style="double">
        <color indexed="64"/>
      </bottom>
      <diagonal style="dotted">
        <color auto="1"/>
      </diagonal>
    </border>
    <border diagonalUp="1">
      <left style="thin">
        <color auto="1"/>
      </left>
      <right/>
      <top style="thin">
        <color auto="1"/>
      </top>
      <bottom style="double">
        <color indexed="64"/>
      </bottom>
      <diagonal style="dotted">
        <color auto="1"/>
      </diagonal>
    </border>
    <border diagonalUp="1">
      <left/>
      <right style="thin">
        <color auto="1"/>
      </right>
      <top/>
      <bottom style="thin">
        <color auto="1"/>
      </bottom>
      <diagonal style="dotted">
        <color auto="1"/>
      </diagonal>
    </border>
    <border diagonalUp="1">
      <left/>
      <right style="thin">
        <color auto="1"/>
      </right>
      <top style="thin">
        <color auto="1"/>
      </top>
      <bottom style="thin">
        <color auto="1"/>
      </bottom>
      <diagonal style="dotted">
        <color auto="1"/>
      </diagonal>
    </border>
    <border diagonalUp="1">
      <left/>
      <right style="thin">
        <color auto="1"/>
      </right>
      <top style="thin">
        <color auto="1"/>
      </top>
      <bottom style="double">
        <color indexed="64"/>
      </bottom>
      <diagonal style="dotted">
        <color auto="1"/>
      </diagonal>
    </border>
    <border diagonalUp="1">
      <left style="thin">
        <color auto="1"/>
      </left>
      <right style="medium">
        <color indexed="64"/>
      </right>
      <top style="thin">
        <color auto="1"/>
      </top>
      <bottom style="double">
        <color indexed="64"/>
      </bottom>
      <diagonal style="dotted">
        <color auto="1"/>
      </diagonal>
    </border>
    <border diagonalUp="1">
      <left style="thin">
        <color indexed="64"/>
      </left>
      <right/>
      <top/>
      <bottom style="thin">
        <color indexed="64"/>
      </bottom>
      <diagonal style="dotted">
        <color auto="1"/>
      </diagonal>
    </border>
    <border diagonalUp="1">
      <left style="thin">
        <color indexed="64"/>
      </left>
      <right/>
      <top style="thin">
        <color indexed="64"/>
      </top>
      <bottom style="thin">
        <color indexed="64"/>
      </bottom>
      <diagonal style="dotted">
        <color auto="1"/>
      </diagonal>
    </border>
    <border diagonalUp="1">
      <left style="medium">
        <color auto="1"/>
      </left>
      <right style="thin">
        <color auto="1"/>
      </right>
      <top style="thin">
        <color auto="1"/>
      </top>
      <bottom style="thin">
        <color auto="1"/>
      </bottom>
      <diagonal style="dashed">
        <color auto="1"/>
      </diagonal>
    </border>
    <border diagonalUp="1">
      <left style="thin">
        <color auto="1"/>
      </left>
      <right style="thin">
        <color auto="1"/>
      </right>
      <top style="medium">
        <color auto="1"/>
      </top>
      <bottom style="thin">
        <color auto="1"/>
      </bottom>
      <diagonal style="dashed">
        <color auto="1"/>
      </diagonal>
    </border>
    <border diagonalUp="1">
      <left style="thin">
        <color auto="1"/>
      </left>
      <right style="thin">
        <color auto="1"/>
      </right>
      <top style="thin">
        <color auto="1"/>
      </top>
      <bottom style="thin">
        <color auto="1"/>
      </bottom>
      <diagonal style="dashed">
        <color auto="1"/>
      </diagonal>
    </border>
    <border diagonalUp="1">
      <left style="medium">
        <color auto="1"/>
      </left>
      <right style="thin">
        <color auto="1"/>
      </right>
      <top/>
      <bottom style="thin">
        <color auto="1"/>
      </bottom>
      <diagonal style="dashed">
        <color auto="1"/>
      </diagonal>
    </border>
    <border>
      <left style="medium">
        <color auto="1"/>
      </left>
      <right/>
      <top style="double">
        <color indexed="64"/>
      </top>
      <bottom style="medium">
        <color auto="1"/>
      </bottom>
      <diagonal/>
    </border>
    <border>
      <left/>
      <right/>
      <top style="double">
        <color indexed="64"/>
      </top>
      <bottom style="medium">
        <color auto="1"/>
      </bottom>
      <diagonal/>
    </border>
    <border>
      <left/>
      <right style="medium">
        <color indexed="64"/>
      </right>
      <top style="thin">
        <color indexed="64"/>
      </top>
      <bottom style="medium">
        <color indexed="64"/>
      </bottom>
      <diagonal/>
    </border>
    <border>
      <left/>
      <right style="thin">
        <color indexed="64"/>
      </right>
      <top style="medium">
        <color auto="1"/>
      </top>
      <bottom/>
      <diagonal/>
    </border>
    <border>
      <left style="medium">
        <color auto="1"/>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indexed="64"/>
      </left>
      <right/>
      <top style="medium">
        <color indexed="64"/>
      </top>
      <bottom/>
      <diagonal/>
    </border>
    <border>
      <left style="thin">
        <color auto="1"/>
      </left>
      <right style="medium">
        <color indexed="64"/>
      </right>
      <top style="medium">
        <color indexed="64"/>
      </top>
      <bottom/>
      <diagonal/>
    </border>
    <border diagonalUp="1">
      <left style="thin">
        <color auto="1"/>
      </left>
      <right style="thin">
        <color auto="1"/>
      </right>
      <top/>
      <bottom style="thin">
        <color auto="1"/>
      </bottom>
      <diagonal style="dashed">
        <color auto="1"/>
      </diagonal>
    </border>
    <border>
      <left style="thin">
        <color indexed="64"/>
      </left>
      <right style="thin">
        <color indexed="64"/>
      </right>
      <top/>
      <bottom/>
      <diagonal/>
    </border>
    <border>
      <left style="medium">
        <color indexed="64"/>
      </left>
      <right style="medium">
        <color indexed="64"/>
      </right>
      <top style="thin">
        <color rgb="FF000000"/>
      </top>
      <bottom style="thin">
        <color rgb="FF000000"/>
      </bottom>
      <diagonal/>
    </border>
    <border>
      <left style="medium">
        <color auto="1"/>
      </left>
      <right style="thin">
        <color auto="1"/>
      </right>
      <top/>
      <bottom/>
      <diagonal/>
    </border>
    <border>
      <left style="thin">
        <color auto="1"/>
      </left>
      <right style="medium">
        <color auto="1"/>
      </right>
      <top/>
      <bottom/>
      <diagonal/>
    </border>
    <border diagonalUp="1">
      <left style="medium">
        <color indexed="64"/>
      </left>
      <right style="thin">
        <color auto="1"/>
      </right>
      <top style="medium">
        <color indexed="64"/>
      </top>
      <bottom style="thin">
        <color auto="1"/>
      </bottom>
      <diagonal style="dashed">
        <color auto="1"/>
      </diagonal>
    </border>
    <border diagonalUp="1">
      <left style="thin">
        <color indexed="64"/>
      </left>
      <right style="medium">
        <color auto="1"/>
      </right>
      <top style="medium">
        <color indexed="64"/>
      </top>
      <bottom style="thin">
        <color indexed="64"/>
      </bottom>
      <diagonal style="dotted">
        <color auto="1"/>
      </diagonal>
    </border>
    <border diagonalUp="1">
      <left/>
      <right style="thin">
        <color auto="1"/>
      </right>
      <top style="medium">
        <color indexed="64"/>
      </top>
      <bottom style="thin">
        <color auto="1"/>
      </bottom>
      <diagonal style="dotted">
        <color auto="1"/>
      </diagonal>
    </border>
    <border diagonalUp="1">
      <left style="thin">
        <color indexed="64"/>
      </left>
      <right style="thin">
        <color indexed="64"/>
      </right>
      <top style="medium">
        <color indexed="64"/>
      </top>
      <bottom style="thin">
        <color indexed="64"/>
      </bottom>
      <diagonal style="dotted">
        <color auto="1"/>
      </diagonal>
    </border>
    <border diagonalUp="1">
      <left style="thin">
        <color indexed="64"/>
      </left>
      <right/>
      <top style="medium">
        <color indexed="64"/>
      </top>
      <bottom style="thin">
        <color indexed="64"/>
      </bottom>
      <diagonal style="dotted">
        <color auto="1"/>
      </diagonal>
    </border>
    <border diagonalUp="1">
      <left style="medium">
        <color auto="1"/>
      </left>
      <right style="thin">
        <color auto="1"/>
      </right>
      <top style="medium">
        <color indexed="64"/>
      </top>
      <bottom style="thin">
        <color auto="1"/>
      </bottom>
      <diagonal style="dotted">
        <color auto="1"/>
      </diagonal>
    </border>
    <border>
      <left/>
      <right style="medium">
        <color indexed="64"/>
      </right>
      <top/>
      <bottom style="double">
        <color indexed="64"/>
      </bottom>
      <diagonal/>
    </border>
    <border>
      <left style="thin">
        <color auto="1"/>
      </left>
      <right style="thin">
        <color indexed="64"/>
      </right>
      <top style="double">
        <color indexed="64"/>
      </top>
      <bottom style="medium">
        <color auto="1"/>
      </bottom>
      <diagonal/>
    </border>
    <border>
      <left/>
      <right style="medium">
        <color auto="1"/>
      </right>
      <top style="double">
        <color indexed="64"/>
      </top>
      <bottom style="medium">
        <color auto="1"/>
      </bottom>
      <diagonal/>
    </border>
  </borders>
  <cellStyleXfs count="3">
    <xf numFmtId="0" fontId="0" fillId="0" borderId="0"/>
    <xf numFmtId="0" fontId="1" fillId="0" borderId="0"/>
    <xf numFmtId="0" fontId="2" fillId="0" borderId="0"/>
  </cellStyleXfs>
  <cellXfs count="1127">
    <xf numFmtId="0" fontId="0" fillId="0" borderId="0" xfId="0"/>
    <xf numFmtId="0" fontId="3" fillId="0" borderId="0" xfId="2" applyFont="1" applyFill="1"/>
    <xf numFmtId="0" fontId="3" fillId="0" borderId="0" xfId="2" applyFont="1" applyFill="1" applyBorder="1"/>
    <xf numFmtId="0" fontId="6" fillId="0" borderId="0" xfId="1" applyFont="1" applyBorder="1" applyAlignment="1">
      <alignment horizontal="left" vertical="center"/>
    </xf>
    <xf numFmtId="0" fontId="8" fillId="0" borderId="0" xfId="1" applyFont="1" applyBorder="1" applyAlignment="1">
      <alignment horizontal="center" vertical="center"/>
    </xf>
    <xf numFmtId="0" fontId="7" fillId="0" borderId="0" xfId="2" applyFont="1" applyFill="1" applyBorder="1"/>
    <xf numFmtId="0" fontId="11" fillId="0" borderId="47" xfId="0" applyFont="1" applyBorder="1" applyAlignment="1">
      <alignment horizontal="center"/>
    </xf>
    <xf numFmtId="0" fontId="11" fillId="0" borderId="46" xfId="0" applyFont="1" applyBorder="1" applyAlignment="1">
      <alignment horizontal="center"/>
    </xf>
    <xf numFmtId="0" fontId="11" fillId="0" borderId="55" xfId="0" applyFont="1" applyBorder="1" applyAlignment="1">
      <alignment horizontal="center"/>
    </xf>
    <xf numFmtId="0" fontId="11" fillId="0" borderId="48" xfId="0" applyFont="1" applyBorder="1" applyAlignment="1">
      <alignment horizontal="center"/>
    </xf>
    <xf numFmtId="0" fontId="11" fillId="0" borderId="68" xfId="0" applyFont="1" applyBorder="1" applyAlignment="1">
      <alignment horizontal="center"/>
    </xf>
    <xf numFmtId="0" fontId="11" fillId="0" borderId="20" xfId="0" applyFont="1" applyBorder="1" applyAlignment="1">
      <alignment horizontal="center" vertical="center"/>
    </xf>
    <xf numFmtId="0" fontId="11" fillId="0" borderId="17" xfId="0" applyFont="1" applyBorder="1" applyAlignment="1">
      <alignment vertical="center"/>
    </xf>
    <xf numFmtId="0" fontId="11" fillId="0" borderId="6" xfId="0" applyFont="1" applyBorder="1" applyAlignment="1">
      <alignment vertical="center"/>
    </xf>
    <xf numFmtId="0" fontId="11" fillId="0" borderId="23" xfId="0" applyFont="1" applyBorder="1" applyAlignment="1">
      <alignment vertical="center"/>
    </xf>
    <xf numFmtId="0" fontId="11" fillId="0" borderId="27" xfId="0" applyFont="1" applyBorder="1" applyAlignment="1">
      <alignment vertical="center"/>
    </xf>
    <xf numFmtId="0" fontId="11" fillId="0" borderId="12" xfId="0" applyFont="1" applyBorder="1" applyAlignment="1">
      <alignment vertical="center"/>
    </xf>
    <xf numFmtId="0" fontId="19" fillId="0" borderId="0" xfId="0" applyFont="1"/>
    <xf numFmtId="0" fontId="19" fillId="0" borderId="0" xfId="0" applyFont="1" applyBorder="1" applyAlignment="1">
      <alignment wrapText="1"/>
    </xf>
    <xf numFmtId="0" fontId="19" fillId="0" borderId="1" xfId="0" applyFont="1" applyBorder="1" applyAlignment="1">
      <alignment vertical="center"/>
    </xf>
    <xf numFmtId="0" fontId="13" fillId="0" borderId="23" xfId="0" applyFont="1" applyBorder="1" applyAlignment="1">
      <alignment vertical="center"/>
    </xf>
    <xf numFmtId="0" fontId="13" fillId="0" borderId="5" xfId="0" applyFont="1" applyBorder="1" applyAlignment="1">
      <alignment vertical="center"/>
    </xf>
    <xf numFmtId="0" fontId="13" fillId="0" borderId="58" xfId="0" applyFont="1" applyBorder="1" applyAlignment="1">
      <alignment vertical="center"/>
    </xf>
    <xf numFmtId="0" fontId="13" fillId="0" borderId="59" xfId="0" applyFont="1" applyBorder="1" applyAlignment="1">
      <alignment vertical="center"/>
    </xf>
    <xf numFmtId="0" fontId="13" fillId="0" borderId="24" xfId="0" applyFont="1" applyBorder="1" applyAlignment="1">
      <alignment vertical="center"/>
    </xf>
    <xf numFmtId="0" fontId="10" fillId="0" borderId="12" xfId="0" applyFont="1" applyBorder="1" applyAlignment="1">
      <alignment vertical="center" textRotation="90"/>
    </xf>
    <xf numFmtId="0" fontId="10" fillId="0" borderId="13" xfId="0" applyFont="1" applyBorder="1" applyAlignment="1">
      <alignment vertical="center" textRotation="90"/>
    </xf>
    <xf numFmtId="0" fontId="10" fillId="0" borderId="45" xfId="0" applyFont="1" applyBorder="1" applyAlignment="1">
      <alignment vertical="center" textRotation="90"/>
    </xf>
    <xf numFmtId="0" fontId="11" fillId="0" borderId="82" xfId="0" applyFont="1" applyBorder="1" applyAlignment="1">
      <alignment vertical="center"/>
    </xf>
    <xf numFmtId="0" fontId="11" fillId="0" borderId="83" xfId="0" applyFont="1" applyBorder="1" applyAlignment="1">
      <alignment vertical="center"/>
    </xf>
    <xf numFmtId="0" fontId="11" fillId="0" borderId="84" xfId="0" applyFont="1" applyBorder="1" applyAlignment="1">
      <alignment vertical="center"/>
    </xf>
    <xf numFmtId="0" fontId="11" fillId="0" borderId="88" xfId="0" applyFont="1" applyBorder="1" applyAlignment="1">
      <alignment vertical="center"/>
    </xf>
    <xf numFmtId="0" fontId="11" fillId="0" borderId="92" xfId="0" applyFont="1" applyBorder="1" applyAlignment="1">
      <alignment vertical="center"/>
    </xf>
    <xf numFmtId="0" fontId="11" fillId="0" borderId="69" xfId="0"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11" fillId="0" borderId="89" xfId="0" applyFont="1" applyBorder="1" applyAlignment="1">
      <alignment vertical="center"/>
    </xf>
    <xf numFmtId="0" fontId="11" fillId="0" borderId="93" xfId="0" applyFont="1" applyBorder="1" applyAlignment="1">
      <alignment vertical="center"/>
    </xf>
    <xf numFmtId="0" fontId="11" fillId="0" borderId="16" xfId="0" applyFont="1" applyBorder="1" applyAlignment="1">
      <alignment vertical="center"/>
    </xf>
    <xf numFmtId="0" fontId="11" fillId="0" borderId="49" xfId="0" applyFont="1" applyBorder="1" applyAlignment="1">
      <alignment vertical="center"/>
    </xf>
    <xf numFmtId="0" fontId="11" fillId="0" borderId="41" xfId="0" applyFont="1" applyBorder="1" applyAlignment="1">
      <alignment vertical="center"/>
    </xf>
    <xf numFmtId="0" fontId="11" fillId="0" borderId="63" xfId="0" applyFont="1" applyBorder="1" applyAlignment="1">
      <alignment vertical="center"/>
    </xf>
    <xf numFmtId="0" fontId="11" fillId="0" borderId="85" xfId="0" applyFont="1" applyBorder="1" applyAlignment="1">
      <alignment vertical="center"/>
    </xf>
    <xf numFmtId="0" fontId="11" fillId="0" borderId="86" xfId="0" applyFont="1" applyBorder="1" applyAlignment="1">
      <alignment vertical="center"/>
    </xf>
    <xf numFmtId="0" fontId="11" fillId="0" borderId="91" xfId="0" applyFont="1" applyBorder="1" applyAlignment="1">
      <alignment vertical="center"/>
    </xf>
    <xf numFmtId="0" fontId="11" fillId="0" borderId="90" xfId="0" applyFont="1" applyBorder="1" applyAlignment="1">
      <alignment vertical="center"/>
    </xf>
    <xf numFmtId="0" fontId="11" fillId="0" borderId="87" xfId="0" applyFont="1" applyBorder="1" applyAlignment="1">
      <alignment vertical="center"/>
    </xf>
    <xf numFmtId="0" fontId="11" fillId="0" borderId="80" xfId="0" applyFont="1" applyBorder="1" applyAlignment="1">
      <alignment vertical="center"/>
    </xf>
    <xf numFmtId="0" fontId="11" fillId="0" borderId="75" xfId="0" applyFont="1" applyBorder="1" applyAlignment="1">
      <alignment vertical="center"/>
    </xf>
    <xf numFmtId="164" fontId="11" fillId="0" borderId="32" xfId="0" applyNumberFormat="1" applyFont="1" applyFill="1" applyBorder="1" applyAlignment="1">
      <alignment vertical="center"/>
    </xf>
    <xf numFmtId="0" fontId="11" fillId="0" borderId="31" xfId="0" applyFont="1" applyBorder="1" applyAlignment="1">
      <alignment vertical="center" wrapText="1"/>
    </xf>
    <xf numFmtId="0" fontId="11" fillId="0" borderId="32" xfId="0" applyFont="1" applyBorder="1" applyAlignment="1">
      <alignment vertical="center" wrapText="1"/>
    </xf>
    <xf numFmtId="0" fontId="11" fillId="0" borderId="37" xfId="0" applyFont="1" applyBorder="1" applyAlignment="1">
      <alignment vertical="center" wrapText="1"/>
    </xf>
    <xf numFmtId="0" fontId="11" fillId="0" borderId="70" xfId="0" applyFont="1" applyBorder="1" applyAlignment="1">
      <alignment horizontal="center" vertical="center"/>
    </xf>
    <xf numFmtId="0" fontId="11" fillId="0" borderId="59" xfId="0" applyFont="1" applyBorder="1" applyAlignment="1">
      <alignment vertical="center"/>
    </xf>
    <xf numFmtId="0" fontId="11" fillId="0" borderId="19" xfId="0" applyFont="1" applyBorder="1" applyAlignment="1">
      <alignment vertical="center"/>
    </xf>
    <xf numFmtId="0" fontId="11" fillId="0" borderId="94" xfId="0" applyFont="1" applyBorder="1" applyAlignment="1">
      <alignment vertical="center"/>
    </xf>
    <xf numFmtId="0" fontId="11" fillId="0" borderId="96" xfId="0" applyFont="1" applyBorder="1" applyAlignment="1">
      <alignment vertical="center"/>
    </xf>
    <xf numFmtId="0" fontId="11" fillId="0" borderId="95" xfId="0" applyFont="1" applyBorder="1" applyAlignment="1">
      <alignment vertical="center"/>
    </xf>
    <xf numFmtId="0" fontId="8" fillId="0" borderId="0" xfId="1" applyFont="1" applyBorder="1" applyAlignment="1">
      <alignment vertical="center"/>
    </xf>
    <xf numFmtId="0" fontId="15" fillId="0" borderId="0" xfId="2" applyFont="1" applyFill="1" applyBorder="1"/>
    <xf numFmtId="0" fontId="9" fillId="0" borderId="1" xfId="1" applyFont="1" applyBorder="1" applyAlignment="1">
      <alignment horizontal="center" vertical="center"/>
    </xf>
    <xf numFmtId="0" fontId="9" fillId="0" borderId="1" xfId="1" applyFont="1" applyBorder="1" applyAlignment="1">
      <alignment horizontal="center" vertical="center" wrapText="1"/>
    </xf>
    <xf numFmtId="0" fontId="19" fillId="0" borderId="20" xfId="0" applyFont="1" applyBorder="1" applyAlignment="1">
      <alignment horizontal="center" vertical="center" wrapText="1"/>
    </xf>
    <xf numFmtId="0" fontId="19" fillId="0" borderId="1" xfId="0" applyFont="1" applyBorder="1" applyAlignment="1">
      <alignment horizontal="center" wrapText="1"/>
    </xf>
    <xf numFmtId="0" fontId="19" fillId="0" borderId="0" xfId="0" applyFont="1" applyAlignment="1">
      <alignment vertical="center"/>
    </xf>
    <xf numFmtId="0" fontId="12" fillId="0" borderId="0" xfId="1" applyFont="1"/>
    <xf numFmtId="0" fontId="24" fillId="0" borderId="0" xfId="1" applyFont="1" applyAlignment="1">
      <alignment horizontal="center"/>
    </xf>
    <xf numFmtId="0" fontId="24" fillId="0" borderId="0" xfId="1" applyFont="1"/>
    <xf numFmtId="0" fontId="22" fillId="0" borderId="1" xfId="1" applyFont="1" applyBorder="1" applyAlignment="1">
      <alignment vertical="center"/>
    </xf>
    <xf numFmtId="0" fontId="5" fillId="0" borderId="0" xfId="1" applyFont="1" applyAlignment="1">
      <alignment horizontal="right"/>
    </xf>
    <xf numFmtId="0" fontId="22" fillId="0" borderId="40" xfId="1" applyFont="1" applyBorder="1" applyAlignment="1">
      <alignment horizontal="right" vertical="center"/>
    </xf>
    <xf numFmtId="0" fontId="20" fillId="0" borderId="0" xfId="1" applyFont="1"/>
    <xf numFmtId="0" fontId="11" fillId="0" borderId="0" xfId="1" applyFont="1"/>
    <xf numFmtId="0" fontId="11" fillId="0" borderId="0" xfId="1" applyFont="1" applyAlignment="1">
      <alignment horizontal="center" vertical="center"/>
    </xf>
    <xf numFmtId="0" fontId="12" fillId="0" borderId="0" xfId="1" applyFont="1" applyAlignment="1">
      <alignment vertical="center"/>
    </xf>
    <xf numFmtId="0" fontId="12" fillId="0" borderId="0" xfId="1" applyFont="1" applyAlignment="1">
      <alignment horizontal="center" vertical="center"/>
    </xf>
    <xf numFmtId="0" fontId="27" fillId="0" borderId="1" xfId="1" applyFont="1" applyBorder="1" applyAlignment="1">
      <alignment horizontal="left" vertical="top" wrapText="1"/>
    </xf>
    <xf numFmtId="0" fontId="11" fillId="0" borderId="0" xfId="1" applyFont="1" applyBorder="1"/>
    <xf numFmtId="0" fontId="7" fillId="0" borderId="1" xfId="1" applyFont="1" applyBorder="1" applyAlignment="1">
      <alignment horizontal="center" vertical="center"/>
    </xf>
    <xf numFmtId="0" fontId="7" fillId="0" borderId="0" xfId="1" applyFont="1" applyBorder="1" applyAlignment="1">
      <alignment vertical="center"/>
    </xf>
    <xf numFmtId="0" fontId="11" fillId="0" borderId="0" xfId="1" applyFont="1" applyAlignment="1">
      <alignment vertical="center"/>
    </xf>
    <xf numFmtId="0" fontId="11" fillId="0" borderId="0" xfId="1" applyFont="1" applyBorder="1" applyAlignment="1">
      <alignment horizontal="center" vertical="center"/>
    </xf>
    <xf numFmtId="0" fontId="15" fillId="0" borderId="0" xfId="1" applyFont="1" applyBorder="1"/>
    <xf numFmtId="0" fontId="15" fillId="0" borderId="0" xfId="1" applyFont="1"/>
    <xf numFmtId="0" fontId="14" fillId="0" borderId="0" xfId="0" applyFont="1"/>
    <xf numFmtId="0" fontId="10" fillId="0" borderId="0" xfId="0" applyFont="1" applyAlignment="1">
      <alignment vertical="center"/>
    </xf>
    <xf numFmtId="0" fontId="20" fillId="0" borderId="0" xfId="0" applyFont="1" applyAlignment="1"/>
    <xf numFmtId="0" fontId="10" fillId="0" borderId="0" xfId="0" applyFont="1" applyAlignment="1"/>
    <xf numFmtId="0" fontId="11" fillId="0" borderId="0" xfId="0" applyFont="1" applyAlignment="1">
      <alignment vertical="center"/>
    </xf>
    <xf numFmtId="0" fontId="29" fillId="0" borderId="0" xfId="0" applyFont="1" applyAlignment="1">
      <alignment horizontal="center" vertical="center"/>
    </xf>
    <xf numFmtId="0" fontId="9" fillId="0" borderId="0" xfId="0" applyFont="1" applyBorder="1" applyAlignment="1">
      <alignment vertical="center"/>
    </xf>
    <xf numFmtId="0" fontId="11" fillId="0" borderId="95" xfId="1" applyFont="1" applyBorder="1" applyAlignment="1">
      <alignment vertical="top"/>
    </xf>
    <xf numFmtId="0" fontId="11" fillId="0" borderId="94" xfId="1" applyFont="1" applyBorder="1" applyAlignment="1">
      <alignment vertical="top"/>
    </xf>
    <xf numFmtId="0" fontId="11" fillId="0" borderId="96" xfId="1" applyFont="1" applyBorder="1" applyAlignment="1">
      <alignment vertical="top"/>
    </xf>
    <xf numFmtId="0" fontId="31" fillId="0" borderId="0" xfId="0" applyFont="1" applyBorder="1" applyAlignment="1">
      <alignment horizontal="left" vertical="center"/>
    </xf>
    <xf numFmtId="0" fontId="11" fillId="0" borderId="0" xfId="0" applyFont="1" applyBorder="1" applyAlignment="1">
      <alignment vertical="center"/>
    </xf>
    <xf numFmtId="0" fontId="13" fillId="0" borderId="0" xfId="0" applyFont="1" applyAlignment="1">
      <alignment vertical="center"/>
    </xf>
    <xf numFmtId="0" fontId="28" fillId="0" borderId="0"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vertical="center" wrapText="1"/>
    </xf>
    <xf numFmtId="0" fontId="11" fillId="0" borderId="18" xfId="0" applyFont="1" applyBorder="1" applyAlignment="1">
      <alignment vertical="center"/>
    </xf>
    <xf numFmtId="0" fontId="10" fillId="0" borderId="28" xfId="0" applyFont="1" applyBorder="1" applyAlignment="1">
      <alignment vertical="center"/>
    </xf>
    <xf numFmtId="0" fontId="10" fillId="0" borderId="28" xfId="0" applyFont="1" applyBorder="1" applyAlignment="1">
      <alignment vertical="center" wrapText="1"/>
    </xf>
    <xf numFmtId="0" fontId="11" fillId="0" borderId="33" xfId="0" applyFont="1" applyBorder="1" applyAlignment="1">
      <alignment vertical="center"/>
    </xf>
    <xf numFmtId="0" fontId="10" fillId="0" borderId="31" xfId="0" applyFont="1" applyBorder="1" applyAlignment="1">
      <alignment vertical="center" wrapText="1"/>
    </xf>
    <xf numFmtId="0" fontId="10" fillId="0" borderId="32" xfId="0" applyFont="1" applyBorder="1" applyAlignment="1">
      <alignment vertical="center" wrapText="1"/>
    </xf>
    <xf numFmtId="0" fontId="11" fillId="0" borderId="37" xfId="0" applyFont="1" applyBorder="1" applyAlignment="1">
      <alignment vertical="center"/>
    </xf>
    <xf numFmtId="0" fontId="10" fillId="0" borderId="68" xfId="0" applyFont="1" applyBorder="1" applyAlignment="1">
      <alignment horizontal="center" vertical="center"/>
    </xf>
    <xf numFmtId="0" fontId="10" fillId="0" borderId="55" xfId="0" applyFont="1" applyBorder="1" applyAlignment="1">
      <alignment horizontal="center" vertical="center"/>
    </xf>
    <xf numFmtId="0" fontId="28" fillId="0" borderId="0" xfId="0" applyFont="1" applyBorder="1" applyAlignment="1">
      <alignment horizontal="center" vertical="center"/>
    </xf>
    <xf numFmtId="0" fontId="10" fillId="0" borderId="0" xfId="0" applyFont="1" applyBorder="1" applyAlignment="1">
      <alignment vertical="center"/>
    </xf>
    <xf numFmtId="0" fontId="11" fillId="0" borderId="0" xfId="0" applyFont="1" applyBorder="1" applyAlignment="1">
      <alignment horizontal="left" vertical="center"/>
    </xf>
    <xf numFmtId="0" fontId="28" fillId="0" borderId="0"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vertical="top" wrapText="1"/>
    </xf>
    <xf numFmtId="0" fontId="11" fillId="0" borderId="0" xfId="0" applyFont="1" applyBorder="1" applyAlignment="1">
      <alignment vertical="center" wrapText="1"/>
    </xf>
    <xf numFmtId="0" fontId="12" fillId="0" borderId="0" xfId="0" applyFont="1" applyAlignment="1">
      <alignment horizontal="right" vertical="center"/>
    </xf>
    <xf numFmtId="0" fontId="14" fillId="0" borderId="0" xfId="0" applyFont="1" applyBorder="1" applyAlignment="1">
      <alignment horizontal="center" vertical="center"/>
    </xf>
    <xf numFmtId="0" fontId="11" fillId="0" borderId="0" xfId="0" applyFont="1" applyBorder="1" applyAlignment="1">
      <alignment horizontal="left" vertical="center" wrapText="1"/>
    </xf>
    <xf numFmtId="0" fontId="14" fillId="0" borderId="0" xfId="0" applyFont="1" applyAlignment="1">
      <alignment vertical="center"/>
    </xf>
    <xf numFmtId="0" fontId="31" fillId="0" borderId="0" xfId="0" applyFont="1" applyBorder="1" applyAlignment="1">
      <alignment horizontal="center" vertical="center"/>
    </xf>
    <xf numFmtId="0" fontId="11" fillId="0" borderId="0" xfId="0" applyFont="1" applyBorder="1" applyAlignment="1">
      <alignment horizontal="left" vertical="center" indent="3"/>
    </xf>
    <xf numFmtId="0" fontId="14" fillId="0" borderId="0" xfId="0" applyFont="1" applyAlignment="1">
      <alignment horizontal="center" vertical="center"/>
    </xf>
    <xf numFmtId="0" fontId="14" fillId="0" borderId="0" xfId="0" applyFont="1" applyAlignment="1">
      <alignment horizontal="left" vertical="center"/>
    </xf>
    <xf numFmtId="0" fontId="11" fillId="0" borderId="0" xfId="0" applyFont="1"/>
    <xf numFmtId="0" fontId="29" fillId="0" borderId="0" xfId="0" applyFont="1" applyAlignment="1">
      <alignment vertical="center"/>
    </xf>
    <xf numFmtId="0" fontId="20" fillId="0" borderId="0" xfId="0" applyFont="1" applyAlignment="1">
      <alignment horizontal="right" vertical="center"/>
    </xf>
    <xf numFmtId="0" fontId="10" fillId="0" borderId="0" xfId="0" applyFont="1" applyBorder="1" applyAlignment="1"/>
    <xf numFmtId="0" fontId="20" fillId="0" borderId="0" xfId="0" applyFont="1" applyAlignment="1">
      <alignment vertical="center"/>
    </xf>
    <xf numFmtId="0" fontId="20" fillId="0" borderId="0" xfId="0" applyFont="1" applyBorder="1" applyAlignment="1">
      <alignment vertical="center"/>
    </xf>
    <xf numFmtId="0" fontId="11" fillId="0" borderId="0" xfId="0" applyFont="1" applyAlignment="1"/>
    <xf numFmtId="0" fontId="11" fillId="0" borderId="0" xfId="0" applyFont="1" applyBorder="1" applyAlignment="1"/>
    <xf numFmtId="0" fontId="11" fillId="0" borderId="0" xfId="0" applyFont="1" applyBorder="1" applyAlignment="1">
      <alignment horizontal="center"/>
    </xf>
    <xf numFmtId="0" fontId="10" fillId="0" borderId="0" xfId="0" applyFont="1"/>
    <xf numFmtId="0" fontId="11" fillId="0" borderId="0" xfId="0" applyFont="1" applyAlignment="1">
      <alignment vertical="center" wrapText="1"/>
    </xf>
    <xf numFmtId="0" fontId="11" fillId="0" borderId="17" xfId="0" applyFont="1" applyBorder="1" applyAlignment="1"/>
    <xf numFmtId="0" fontId="11" fillId="0" borderId="0" xfId="0" applyFont="1" applyAlignment="1">
      <alignment wrapText="1"/>
    </xf>
    <xf numFmtId="0" fontId="11" fillId="0" borderId="16" xfId="0" applyFont="1" applyBorder="1"/>
    <xf numFmtId="0" fontId="11" fillId="0" borderId="16" xfId="0" applyFont="1" applyBorder="1" applyAlignment="1"/>
    <xf numFmtId="0" fontId="11" fillId="0" borderId="0" xfId="0" applyFont="1" applyBorder="1"/>
    <xf numFmtId="0" fontId="11" fillId="0" borderId="9" xfId="0" applyFont="1" applyBorder="1" applyAlignment="1"/>
    <xf numFmtId="0" fontId="11" fillId="0" borderId="81"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horizontal="left"/>
    </xf>
    <xf numFmtId="0" fontId="31" fillId="0" borderId="0" xfId="0" applyFont="1" applyBorder="1" applyAlignment="1">
      <alignment vertical="center"/>
    </xf>
    <xf numFmtId="0" fontId="11" fillId="0" borderId="3" xfId="0" applyFont="1" applyBorder="1"/>
    <xf numFmtId="0" fontId="11" fillId="0" borderId="4" xfId="0" applyFont="1" applyBorder="1"/>
    <xf numFmtId="0" fontId="15" fillId="0" borderId="0" xfId="0" applyFont="1"/>
    <xf numFmtId="0" fontId="11" fillId="0" borderId="0" xfId="0" applyFont="1" applyAlignment="1">
      <alignment horizontal="center" vertical="center"/>
    </xf>
    <xf numFmtId="0" fontId="11" fillId="0" borderId="5" xfId="0" applyFont="1" applyBorder="1"/>
    <xf numFmtId="0" fontId="11" fillId="0" borderId="24" xfId="0" applyFont="1" applyBorder="1"/>
    <xf numFmtId="0" fontId="11" fillId="0" borderId="27" xfId="0" applyFont="1" applyBorder="1"/>
    <xf numFmtId="0" fontId="11" fillId="0" borderId="1" xfId="0" applyFont="1" applyBorder="1"/>
    <xf numFmtId="0" fontId="11" fillId="0" borderId="51" xfId="0" applyFont="1" applyBorder="1"/>
    <xf numFmtId="0" fontId="11" fillId="0" borderId="67" xfId="0" applyFont="1" applyBorder="1"/>
    <xf numFmtId="0" fontId="11" fillId="0" borderId="65" xfId="0" applyFont="1" applyBorder="1"/>
    <xf numFmtId="0" fontId="11" fillId="0" borderId="66" xfId="0" applyFont="1" applyBorder="1"/>
    <xf numFmtId="0" fontId="11" fillId="0" borderId="63" xfId="0" applyFont="1" applyBorder="1"/>
    <xf numFmtId="0" fontId="11" fillId="0" borderId="64" xfId="0" applyFont="1" applyBorder="1"/>
    <xf numFmtId="0" fontId="11" fillId="0" borderId="44" xfId="0" applyFont="1" applyBorder="1"/>
    <xf numFmtId="0" fontId="11" fillId="0" borderId="12" xfId="0" applyFont="1" applyBorder="1"/>
    <xf numFmtId="0" fontId="11" fillId="0" borderId="13" xfId="0" applyFont="1" applyBorder="1"/>
    <xf numFmtId="0" fontId="11" fillId="0" borderId="45" xfId="0" applyFont="1" applyBorder="1"/>
    <xf numFmtId="0" fontId="11" fillId="0" borderId="14" xfId="0" applyFont="1" applyBorder="1"/>
    <xf numFmtId="0" fontId="11" fillId="0" borderId="0" xfId="0" applyFont="1" applyBorder="1" applyAlignment="1">
      <alignment horizontal="left"/>
    </xf>
    <xf numFmtId="0" fontId="28" fillId="0" borderId="0" xfId="0" applyFont="1" applyAlignment="1">
      <alignment horizontal="center" vertical="top"/>
    </xf>
    <xf numFmtId="0" fontId="27" fillId="0" borderId="0" xfId="0" applyFont="1" applyBorder="1" applyAlignment="1">
      <alignment vertical="center"/>
    </xf>
    <xf numFmtId="0" fontId="28" fillId="0" borderId="0" xfId="0" applyFont="1" applyAlignment="1">
      <alignment vertical="top"/>
    </xf>
    <xf numFmtId="0" fontId="13" fillId="0" borderId="0" xfId="0" applyFont="1" applyBorder="1" applyAlignment="1">
      <alignment vertical="center"/>
    </xf>
    <xf numFmtId="0" fontId="11" fillId="0" borderId="36" xfId="0" applyFont="1" applyBorder="1" applyAlignment="1">
      <alignment vertical="center"/>
    </xf>
    <xf numFmtId="0" fontId="30" fillId="0" borderId="21" xfId="1" applyFont="1" applyBorder="1" applyAlignment="1">
      <alignment vertical="top" wrapText="1"/>
    </xf>
    <xf numFmtId="0" fontId="11" fillId="0" borderId="21" xfId="0" applyFont="1" applyBorder="1" applyAlignment="1">
      <alignment vertical="center"/>
    </xf>
    <xf numFmtId="0" fontId="11" fillId="2" borderId="77" xfId="0" applyFont="1" applyFill="1" applyBorder="1" applyAlignment="1">
      <alignment vertical="center"/>
    </xf>
    <xf numFmtId="0" fontId="11" fillId="2" borderId="18" xfId="0" applyFont="1" applyFill="1" applyBorder="1" applyAlignment="1">
      <alignment vertical="center"/>
    </xf>
    <xf numFmtId="0" fontId="11" fillId="0" borderId="20" xfId="0" applyFont="1" applyBorder="1" applyAlignment="1">
      <alignment vertical="center"/>
    </xf>
    <xf numFmtId="0" fontId="11" fillId="0" borderId="54" xfId="0" applyFont="1" applyBorder="1" applyAlignment="1">
      <alignment vertical="center"/>
    </xf>
    <xf numFmtId="0" fontId="14" fillId="0" borderId="0" xfId="0" applyFont="1" applyBorder="1" applyAlignment="1">
      <alignment horizontal="center"/>
    </xf>
    <xf numFmtId="0" fontId="35" fillId="0" borderId="0" xfId="0" applyFont="1" applyAlignment="1">
      <alignment vertical="center" wrapText="1"/>
    </xf>
    <xf numFmtId="0" fontId="36" fillId="0" borderId="0" xfId="0" applyFont="1" applyAlignment="1">
      <alignment vertical="center"/>
    </xf>
    <xf numFmtId="0" fontId="19" fillId="0" borderId="0" xfId="0" applyFont="1" applyBorder="1"/>
    <xf numFmtId="0" fontId="19" fillId="0" borderId="0" xfId="0" applyFont="1" applyBorder="1" applyAlignment="1">
      <alignment horizontal="center"/>
    </xf>
    <xf numFmtId="0" fontId="19" fillId="0" borderId="1" xfId="0" applyFont="1" applyBorder="1"/>
    <xf numFmtId="0" fontId="19" fillId="0" borderId="0" xfId="0" applyFont="1" applyBorder="1" applyAlignment="1"/>
    <xf numFmtId="0" fontId="18" fillId="0" borderId="0" xfId="0" applyFont="1"/>
    <xf numFmtId="0" fontId="19" fillId="0" borderId="17" xfId="0" applyFont="1" applyBorder="1" applyAlignment="1">
      <alignment horizontal="left" vertical="center" wrapText="1"/>
    </xf>
    <xf numFmtId="0" fontId="19" fillId="0" borderId="17" xfId="0" applyFont="1" applyBorder="1" applyAlignment="1">
      <alignment horizontal="center" vertical="center" wrapText="1"/>
    </xf>
    <xf numFmtId="20" fontId="19" fillId="0" borderId="17" xfId="0" applyNumberFormat="1" applyFont="1" applyBorder="1" applyAlignment="1">
      <alignment horizontal="center" vertical="center"/>
    </xf>
    <xf numFmtId="0" fontId="19" fillId="0" borderId="16" xfId="0" applyFont="1" applyBorder="1" applyAlignment="1">
      <alignment horizontal="left" vertical="center" wrapText="1"/>
    </xf>
    <xf numFmtId="20" fontId="19" fillId="0" borderId="16" xfId="0" applyNumberFormat="1" applyFont="1" applyBorder="1" applyAlignment="1">
      <alignment horizontal="center" vertical="center"/>
    </xf>
    <xf numFmtId="0" fontId="19" fillId="0" borderId="16" xfId="0" applyFont="1" applyBorder="1" applyAlignment="1">
      <alignment horizontal="center" vertical="center" wrapText="1"/>
    </xf>
    <xf numFmtId="0" fontId="18" fillId="0" borderId="16" xfId="0" applyFont="1" applyBorder="1" applyAlignment="1">
      <alignment horizontal="center" vertical="center" wrapText="1"/>
    </xf>
    <xf numFmtId="0" fontId="19" fillId="0" borderId="16" xfId="0" applyFont="1" applyBorder="1" applyAlignment="1">
      <alignment horizontal="right" vertical="center" wrapText="1"/>
    </xf>
    <xf numFmtId="0" fontId="19" fillId="0" borderId="16" xfId="0" applyFont="1" applyBorder="1" applyAlignment="1">
      <alignment horizontal="center" vertical="center"/>
    </xf>
    <xf numFmtId="0" fontId="19" fillId="0" borderId="16" xfId="0" applyFont="1" applyBorder="1" applyAlignment="1">
      <alignment horizontal="left"/>
    </xf>
    <xf numFmtId="0" fontId="19" fillId="0" borderId="34" xfId="0" applyFont="1" applyBorder="1" applyAlignment="1">
      <alignment vertical="center" wrapText="1"/>
    </xf>
    <xf numFmtId="0" fontId="19" fillId="0" borderId="35" xfId="0" applyFont="1" applyBorder="1" applyAlignment="1">
      <alignment vertical="center" wrapText="1"/>
    </xf>
    <xf numFmtId="20" fontId="19" fillId="0" borderId="16" xfId="0" applyNumberFormat="1" applyFont="1" applyBorder="1" applyAlignment="1">
      <alignment horizontal="left"/>
    </xf>
    <xf numFmtId="0" fontId="19" fillId="0" borderId="31" xfId="0" applyFont="1" applyBorder="1" applyAlignment="1">
      <alignment vertical="center" wrapText="1"/>
    </xf>
    <xf numFmtId="0" fontId="19" fillId="0" borderId="37" xfId="0" applyFont="1" applyBorder="1" applyAlignment="1">
      <alignment vertical="center" wrapText="1"/>
    </xf>
    <xf numFmtId="0" fontId="18" fillId="0" borderId="20" xfId="0" applyFont="1" applyBorder="1" applyAlignment="1">
      <alignment horizontal="center" vertical="center"/>
    </xf>
    <xf numFmtId="0" fontId="15" fillId="0" borderId="40" xfId="0" applyFont="1" applyBorder="1" applyAlignment="1">
      <alignment horizontal="right" vertical="center"/>
    </xf>
    <xf numFmtId="0" fontId="37" fillId="0" borderId="0" xfId="0" applyFont="1" applyAlignment="1">
      <alignment vertical="center" wrapText="1"/>
    </xf>
    <xf numFmtId="0" fontId="24" fillId="0" borderId="0" xfId="0" applyFont="1" applyBorder="1" applyAlignment="1">
      <alignment horizontal="center"/>
    </xf>
    <xf numFmtId="0" fontId="24" fillId="0" borderId="0" xfId="0" applyFont="1" applyAlignment="1">
      <alignment horizontal="center" vertical="top"/>
    </xf>
    <xf numFmtId="0" fontId="15" fillId="0" borderId="0" xfId="0" applyFont="1" applyAlignment="1">
      <alignment horizontal="right" vertical="center"/>
    </xf>
    <xf numFmtId="0" fontId="15" fillId="0" borderId="0" xfId="0" applyFont="1" applyBorder="1" applyAlignment="1">
      <alignment horizontal="left" vertical="top"/>
    </xf>
    <xf numFmtId="0" fontId="24" fillId="0" borderId="0" xfId="0" applyFont="1" applyBorder="1" applyAlignment="1">
      <alignment horizontal="center" vertical="top"/>
    </xf>
    <xf numFmtId="0" fontId="15" fillId="0" borderId="0" xfId="0" applyFont="1" applyBorder="1" applyAlignment="1">
      <alignment vertical="center"/>
    </xf>
    <xf numFmtId="0" fontId="15" fillId="0" borderId="0" xfId="0" applyFont="1" applyAlignment="1">
      <alignment vertical="center"/>
    </xf>
    <xf numFmtId="0" fontId="15" fillId="0" borderId="3" xfId="0" applyFont="1" applyBorder="1"/>
    <xf numFmtId="0" fontId="15" fillId="0" borderId="49" xfId="0" applyFont="1" applyBorder="1"/>
    <xf numFmtId="0" fontId="15" fillId="0" borderId="4" xfId="0" applyFont="1" applyBorder="1"/>
    <xf numFmtId="0" fontId="26" fillId="0" borderId="0" xfId="0" applyFont="1" applyAlignment="1">
      <alignment horizontal="right" vertical="center"/>
    </xf>
    <xf numFmtId="0" fontId="26" fillId="0" borderId="0" xfId="0" applyFont="1" applyAlignment="1">
      <alignment vertical="center"/>
    </xf>
    <xf numFmtId="0" fontId="24" fillId="0" borderId="1" xfId="0" applyFont="1" applyBorder="1" applyAlignment="1">
      <alignment horizontal="right"/>
    </xf>
    <xf numFmtId="0" fontId="15" fillId="0" borderId="0" xfId="0" applyFont="1" applyBorder="1" applyAlignment="1"/>
    <xf numFmtId="0" fontId="15" fillId="0" borderId="0" xfId="0" applyFont="1" applyAlignment="1"/>
    <xf numFmtId="0" fontId="24" fillId="0" borderId="0" xfId="0" applyFont="1" applyAlignment="1">
      <alignment horizontal="right"/>
    </xf>
    <xf numFmtId="0" fontId="15" fillId="0" borderId="0" xfId="0" applyFont="1" applyBorder="1" applyAlignment="1">
      <alignment horizontal="center"/>
    </xf>
    <xf numFmtId="0" fontId="15" fillId="0" borderId="1" xfId="0" applyFont="1" applyBorder="1" applyAlignment="1"/>
    <xf numFmtId="0" fontId="26" fillId="0" borderId="0" xfId="0" applyFont="1" applyAlignment="1">
      <alignment horizontal="center" vertical="center"/>
    </xf>
    <xf numFmtId="0" fontId="26" fillId="0" borderId="0" xfId="0" applyFont="1" applyBorder="1" applyAlignment="1">
      <alignment horizontal="right" vertical="center"/>
    </xf>
    <xf numFmtId="0" fontId="26" fillId="0" borderId="0" xfId="0" applyFont="1" applyBorder="1" applyAlignment="1">
      <alignment vertical="center"/>
    </xf>
    <xf numFmtId="0" fontId="11" fillId="0" borderId="10" xfId="0" applyFont="1" applyBorder="1" applyAlignment="1">
      <alignment horizontal="center" vertical="center"/>
    </xf>
    <xf numFmtId="0" fontId="15" fillId="0" borderId="0" xfId="0" applyFont="1" applyBorder="1" applyAlignment="1">
      <alignment horizontal="right" vertical="center"/>
    </xf>
    <xf numFmtId="0" fontId="10" fillId="0" borderId="42" xfId="0" applyFont="1" applyBorder="1" applyAlignment="1">
      <alignment horizontal="center" vertical="center"/>
    </xf>
    <xf numFmtId="0" fontId="7" fillId="0" borderId="6" xfId="1" applyFont="1" applyBorder="1"/>
    <xf numFmtId="0" fontId="7" fillId="0" borderId="6" xfId="2" applyFont="1" applyFill="1" applyBorder="1"/>
    <xf numFmtId="0" fontId="11" fillId="0" borderId="11" xfId="0" applyFont="1" applyBorder="1" applyAlignment="1">
      <alignment vertical="center"/>
    </xf>
    <xf numFmtId="0" fontId="24" fillId="0" borderId="0" xfId="0" applyFont="1" applyAlignment="1">
      <alignment horizontal="right" vertical="top"/>
    </xf>
    <xf numFmtId="0" fontId="15" fillId="0" borderId="34"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5" xfId="0" applyFont="1" applyBorder="1" applyAlignment="1">
      <alignment horizontal="center" vertical="center" wrapText="1"/>
    </xf>
    <xf numFmtId="0" fontId="11" fillId="0" borderId="41" xfId="0" applyFont="1" applyBorder="1" applyAlignment="1">
      <alignment horizontal="left" vertical="center"/>
    </xf>
    <xf numFmtId="0" fontId="11" fillId="0" borderId="1" xfId="0" applyFont="1" applyBorder="1" applyAlignment="1">
      <alignment horizontal="center" vertical="center"/>
    </xf>
    <xf numFmtId="0" fontId="11" fillId="0" borderId="46" xfId="0" applyFont="1" applyBorder="1" applyAlignment="1">
      <alignment horizontal="center" vertical="center"/>
    </xf>
    <xf numFmtId="0" fontId="11" fillId="0" borderId="51" xfId="0" applyFont="1" applyBorder="1" applyAlignment="1">
      <alignment horizontal="center" vertical="center"/>
    </xf>
    <xf numFmtId="0" fontId="11" fillId="0" borderId="55" xfId="0" applyFont="1" applyBorder="1" applyAlignment="1">
      <alignment horizontal="center" vertical="center"/>
    </xf>
    <xf numFmtId="0" fontId="10" fillId="0" borderId="1" xfId="0" applyFont="1" applyBorder="1" applyAlignment="1">
      <alignment horizontal="center" vertical="center"/>
    </xf>
    <xf numFmtId="0" fontId="11" fillId="0" borderId="0" xfId="0" applyFont="1" applyAlignment="1">
      <alignment horizontal="center" vertical="center"/>
    </xf>
    <xf numFmtId="0" fontId="11" fillId="0" borderId="103" xfId="0" applyFont="1" applyBorder="1" applyAlignment="1">
      <alignment horizontal="center" vertical="center"/>
    </xf>
    <xf numFmtId="0" fontId="11" fillId="0" borderId="104" xfId="0" applyFont="1" applyBorder="1" applyAlignment="1">
      <alignment horizontal="center" vertical="center"/>
    </xf>
    <xf numFmtId="0" fontId="19" fillId="0" borderId="0" xfId="0" applyFont="1" applyBorder="1" applyAlignment="1">
      <alignment horizontal="right"/>
    </xf>
    <xf numFmtId="0" fontId="11" fillId="0" borderId="105" xfId="0" applyFont="1" applyBorder="1" applyAlignment="1">
      <alignment horizontal="center" vertical="center"/>
    </xf>
    <xf numFmtId="0" fontId="11" fillId="0" borderId="106" xfId="0" applyFont="1" applyBorder="1" applyAlignment="1">
      <alignment horizontal="center" vertical="center"/>
    </xf>
    <xf numFmtId="0" fontId="11" fillId="0" borderId="107" xfId="0" applyFont="1" applyBorder="1" applyAlignment="1">
      <alignment horizontal="center" vertical="center"/>
    </xf>
    <xf numFmtId="0" fontId="11" fillId="0" borderId="108" xfId="0" applyFont="1" applyBorder="1" applyAlignment="1">
      <alignment horizontal="center" vertical="center"/>
    </xf>
    <xf numFmtId="0" fontId="11" fillId="0" borderId="101" xfId="0" applyFont="1" applyBorder="1" applyAlignment="1">
      <alignment horizontal="center" vertical="center"/>
    </xf>
    <xf numFmtId="0" fontId="10" fillId="0" borderId="1" xfId="0" applyFont="1" applyBorder="1" applyAlignment="1">
      <alignment horizontal="left" vertical="center"/>
    </xf>
    <xf numFmtId="0" fontId="11" fillId="0" borderId="103" xfId="0" applyFont="1" applyBorder="1" applyAlignment="1">
      <alignment vertical="center"/>
    </xf>
    <xf numFmtId="0" fontId="10" fillId="0" borderId="51" xfId="0" applyFont="1" applyBorder="1" applyAlignment="1">
      <alignment horizontal="center" vertical="center"/>
    </xf>
    <xf numFmtId="0" fontId="10" fillId="0" borderId="27" xfId="0" applyFont="1" applyFill="1" applyBorder="1" applyAlignment="1">
      <alignment horizontal="left" vertical="center"/>
    </xf>
    <xf numFmtId="0" fontId="11" fillId="0" borderId="109" xfId="0" applyFont="1" applyBorder="1" applyAlignment="1">
      <alignment vertical="center"/>
    </xf>
    <xf numFmtId="164" fontId="12" fillId="0" borderId="77" xfId="0" applyNumberFormat="1" applyFont="1" applyFill="1" applyBorder="1" applyAlignment="1">
      <alignment horizontal="center" vertical="center"/>
    </xf>
    <xf numFmtId="0" fontId="22" fillId="0" borderId="0" xfId="1" applyFont="1" applyAlignment="1">
      <alignment horizontal="right" vertical="center"/>
    </xf>
    <xf numFmtId="0" fontId="9" fillId="0" borderId="3" xfId="1" applyFont="1" applyBorder="1" applyAlignment="1">
      <alignment horizontal="center" vertical="center" wrapText="1"/>
    </xf>
    <xf numFmtId="0" fontId="20" fillId="0" borderId="1" xfId="1" applyFont="1" applyBorder="1" applyAlignment="1">
      <alignment horizontal="center" vertical="center"/>
    </xf>
    <xf numFmtId="0" fontId="8" fillId="0" borderId="0" xfId="1" applyFont="1" applyBorder="1" applyAlignment="1">
      <alignment horizontal="left" vertical="center" wrapText="1"/>
    </xf>
    <xf numFmtId="0" fontId="10" fillId="0" borderId="46" xfId="0" applyFont="1" applyBorder="1" applyAlignment="1">
      <alignment horizontal="center" vertical="center"/>
    </xf>
    <xf numFmtId="0" fontId="8" fillId="0" borderId="40" xfId="1" applyFont="1" applyBorder="1" applyAlignment="1">
      <alignment vertical="center"/>
    </xf>
    <xf numFmtId="0" fontId="8" fillId="0" borderId="72" xfId="1" applyFont="1" applyBorder="1" applyAlignment="1">
      <alignment vertical="center"/>
    </xf>
    <xf numFmtId="0" fontId="8" fillId="0" borderId="24" xfId="1" applyFont="1" applyBorder="1" applyAlignment="1">
      <alignment vertical="center"/>
    </xf>
    <xf numFmtId="0" fontId="8" fillId="0" borderId="6" xfId="1" applyFont="1" applyBorder="1" applyAlignment="1">
      <alignment vertical="center"/>
    </xf>
    <xf numFmtId="0" fontId="8" fillId="0" borderId="59" xfId="1" applyFont="1" applyBorder="1" applyAlignment="1">
      <alignment vertical="center"/>
    </xf>
    <xf numFmtId="0" fontId="8" fillId="0" borderId="40" xfId="1" applyFont="1" applyBorder="1" applyAlignment="1">
      <alignment horizontal="left" vertical="center"/>
    </xf>
    <xf numFmtId="0" fontId="5" fillId="0" borderId="3" xfId="1" applyFont="1" applyBorder="1" applyAlignment="1">
      <alignment horizontal="left" vertical="center"/>
    </xf>
    <xf numFmtId="0" fontId="5" fillId="0" borderId="49" xfId="1" applyFont="1" applyBorder="1" applyAlignment="1">
      <alignment horizontal="left" vertical="center"/>
    </xf>
    <xf numFmtId="0" fontId="6" fillId="0" borderId="49" xfId="1" applyFont="1" applyBorder="1" applyAlignment="1">
      <alignment horizontal="left" vertical="center"/>
    </xf>
    <xf numFmtId="0" fontId="6" fillId="0" borderId="4" xfId="1" applyFont="1" applyBorder="1" applyAlignment="1">
      <alignment horizontal="left" vertical="center"/>
    </xf>
    <xf numFmtId="0" fontId="7" fillId="0" borderId="4" xfId="1" applyFont="1" applyBorder="1"/>
    <xf numFmtId="0" fontId="5" fillId="0" borderId="1" xfId="1" applyFont="1" applyBorder="1" applyAlignment="1">
      <alignment horizontal="left" vertical="center"/>
    </xf>
    <xf numFmtId="0" fontId="8" fillId="0" borderId="110" xfId="1" applyFont="1" applyBorder="1" applyAlignment="1">
      <alignment horizontal="center" vertical="center"/>
    </xf>
    <xf numFmtId="0" fontId="8" fillId="0" borderId="5" xfId="1" applyFont="1" applyBorder="1" applyAlignment="1">
      <alignment horizontal="center" vertical="center"/>
    </xf>
    <xf numFmtId="0" fontId="5" fillId="0" borderId="1" xfId="1" applyFont="1" applyBorder="1" applyAlignment="1">
      <alignment horizontal="center" vertical="center"/>
    </xf>
    <xf numFmtId="0" fontId="5" fillId="0" borderId="4" xfId="1" applyFont="1" applyBorder="1" applyAlignment="1">
      <alignment horizontal="left" vertical="center"/>
    </xf>
    <xf numFmtId="0" fontId="10" fillId="0" borderId="43" xfId="0" applyFont="1" applyBorder="1" applyAlignment="1">
      <alignment vertical="center"/>
    </xf>
    <xf numFmtId="0" fontId="11" fillId="0" borderId="41" xfId="0" applyFont="1" applyBorder="1" applyAlignment="1"/>
    <xf numFmtId="0" fontId="10" fillId="0" borderId="41" xfId="0" applyFont="1" applyBorder="1" applyAlignment="1">
      <alignment vertical="center"/>
    </xf>
    <xf numFmtId="0" fontId="10" fillId="0" borderId="61" xfId="0" applyFont="1" applyBorder="1" applyAlignment="1">
      <alignment vertical="center" wrapText="1"/>
    </xf>
    <xf numFmtId="0" fontId="10" fillId="0" borderId="40" xfId="0" applyFont="1" applyBorder="1" applyAlignment="1">
      <alignment vertical="center"/>
    </xf>
    <xf numFmtId="0" fontId="10" fillId="0" borderId="72" xfId="0" applyFont="1" applyBorder="1" applyAlignment="1">
      <alignment vertical="center" wrapText="1"/>
    </xf>
    <xf numFmtId="0" fontId="11" fillId="0" borderId="40" xfId="0" applyFont="1" applyBorder="1" applyAlignment="1">
      <alignment horizontal="left" vertical="center"/>
    </xf>
    <xf numFmtId="0" fontId="11" fillId="0" borderId="40" xfId="0" applyFont="1" applyBorder="1" applyAlignment="1">
      <alignment vertical="center"/>
    </xf>
    <xf numFmtId="0" fontId="11" fillId="0" borderId="72" xfId="0" applyFont="1" applyBorder="1" applyAlignment="1">
      <alignment vertical="center" wrapText="1"/>
    </xf>
    <xf numFmtId="0" fontId="11" fillId="0" borderId="72" xfId="0" applyFont="1" applyBorder="1" applyAlignment="1">
      <alignment vertical="center"/>
    </xf>
    <xf numFmtId="0" fontId="10" fillId="0" borderId="24" xfId="0" applyFont="1" applyBorder="1" applyAlignment="1">
      <alignment vertical="center"/>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60" xfId="0" applyFont="1" applyBorder="1" applyAlignment="1">
      <alignment horizontal="center" vertical="center"/>
    </xf>
    <xf numFmtId="0" fontId="16" fillId="0" borderId="1" xfId="0" applyFont="1" applyBorder="1" applyAlignment="1">
      <alignment horizontal="center" vertical="center"/>
    </xf>
    <xf numFmtId="0" fontId="16" fillId="0" borderId="51" xfId="0" applyFont="1" applyBorder="1" applyAlignment="1">
      <alignment horizontal="center" vertical="center"/>
    </xf>
    <xf numFmtId="0" fontId="22" fillId="0" borderId="0" xfId="1" applyFont="1" applyBorder="1" applyAlignment="1">
      <alignment horizontal="center" vertical="center"/>
    </xf>
    <xf numFmtId="0" fontId="22" fillId="0" borderId="0" xfId="2" applyFont="1" applyFill="1" applyBorder="1" applyAlignment="1">
      <alignment horizontal="center" vertical="center"/>
    </xf>
    <xf numFmtId="0" fontId="4" fillId="0" borderId="0" xfId="1" applyFont="1" applyBorder="1" applyAlignment="1">
      <alignment horizontal="left"/>
    </xf>
    <xf numFmtId="0" fontId="7" fillId="0" borderId="0" xfId="1" applyFont="1" applyBorder="1"/>
    <xf numFmtId="0" fontId="13" fillId="0" borderId="1" xfId="1" applyFont="1" applyBorder="1" applyAlignment="1">
      <alignment horizontal="center" vertical="center"/>
    </xf>
    <xf numFmtId="0" fontId="9" fillId="0" borderId="1" xfId="1" applyFont="1" applyBorder="1" applyAlignment="1">
      <alignment horizontal="center" vertical="center"/>
    </xf>
    <xf numFmtId="0" fontId="27" fillId="0" borderId="4" xfId="1" applyFont="1" applyBorder="1" applyAlignment="1">
      <alignment horizontal="left" vertical="top" wrapText="1"/>
    </xf>
    <xf numFmtId="0" fontId="9" fillId="0" borderId="2" xfId="1" applyFont="1" applyBorder="1" applyAlignment="1">
      <alignment horizontal="center" vertical="center" wrapText="1"/>
    </xf>
    <xf numFmtId="0" fontId="15" fillId="0" borderId="3" xfId="0" applyFont="1" applyBorder="1" applyAlignment="1">
      <alignment horizontal="center"/>
    </xf>
    <xf numFmtId="0" fontId="15" fillId="0" borderId="49" xfId="0" applyFont="1" applyBorder="1" applyAlignment="1">
      <alignment horizontal="center"/>
    </xf>
    <xf numFmtId="0" fontId="11" fillId="0" borderId="34" xfId="0" applyFont="1" applyBorder="1" applyAlignment="1">
      <alignment horizontal="center" vertical="center" wrapText="1"/>
    </xf>
    <xf numFmtId="0" fontId="11" fillId="0" borderId="36" xfId="0" applyFont="1" applyBorder="1" applyAlignment="1">
      <alignment horizontal="center" vertical="center" wrapText="1"/>
    </xf>
    <xf numFmtId="0" fontId="10" fillId="0" borderId="36" xfId="0" applyFont="1" applyBorder="1" applyAlignment="1">
      <alignment horizontal="center" vertical="center" wrapText="1"/>
    </xf>
    <xf numFmtId="0" fontId="13" fillId="0" borderId="0"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6" xfId="0" applyFont="1" applyBorder="1" applyAlignment="1">
      <alignment horizontal="right" vertical="center" wrapText="1"/>
    </xf>
    <xf numFmtId="0" fontId="19" fillId="0" borderId="1" xfId="0" applyFont="1" applyBorder="1" applyAlignment="1">
      <alignment horizontal="center"/>
    </xf>
    <xf numFmtId="0" fontId="19" fillId="0" borderId="16" xfId="0" applyFont="1" applyBorder="1" applyAlignment="1">
      <alignment horizontal="center" vertical="center" wrapText="1"/>
    </xf>
    <xf numFmtId="0" fontId="19" fillId="0" borderId="3" xfId="0" applyFont="1" applyBorder="1" applyAlignment="1">
      <alignment horizontal="center"/>
    </xf>
    <xf numFmtId="0" fontId="19" fillId="0" borderId="4" xfId="0" applyFont="1" applyBorder="1" applyAlignment="1">
      <alignment horizontal="center"/>
    </xf>
    <xf numFmtId="0" fontId="19" fillId="0" borderId="49" xfId="0" applyFont="1" applyBorder="1" applyAlignment="1">
      <alignment horizontal="center"/>
    </xf>
    <xf numFmtId="0" fontId="15" fillId="0" borderId="3" xfId="0" applyFont="1" applyBorder="1" applyAlignment="1">
      <alignment horizontal="center"/>
    </xf>
    <xf numFmtId="0" fontId="15" fillId="0" borderId="0" xfId="0" applyFont="1" applyBorder="1" applyAlignment="1">
      <alignment horizontal="center" vertical="center"/>
    </xf>
    <xf numFmtId="0" fontId="11" fillId="0" borderId="0" xfId="0" applyFont="1" applyAlignment="1">
      <alignment wrapText="1"/>
    </xf>
    <xf numFmtId="0" fontId="15" fillId="0" borderId="0" xfId="0" applyFont="1" applyBorder="1" applyAlignment="1">
      <alignment horizontal="right" vertical="center"/>
    </xf>
    <xf numFmtId="0" fontId="22" fillId="0" borderId="1" xfId="0" applyFont="1" applyBorder="1" applyAlignment="1">
      <alignment horizontal="center"/>
    </xf>
    <xf numFmtId="0" fontId="40" fillId="0" borderId="111" xfId="0" applyFont="1" applyBorder="1" applyAlignment="1">
      <alignment horizontal="center" wrapText="1"/>
    </xf>
    <xf numFmtId="0" fontId="40" fillId="0" borderId="111" xfId="0" quotePrefix="1" applyFont="1" applyBorder="1" applyAlignment="1">
      <alignment horizontal="center" wrapText="1"/>
    </xf>
    <xf numFmtId="0" fontId="26" fillId="0" borderId="16" xfId="0" quotePrefix="1" applyFont="1" applyBorder="1" applyAlignment="1">
      <alignment horizontal="center"/>
    </xf>
    <xf numFmtId="0" fontId="41" fillId="0" borderId="1" xfId="0" applyFont="1" applyBorder="1"/>
    <xf numFmtId="0" fontId="41" fillId="0" borderId="1" xfId="0" applyFont="1" applyBorder="1" applyAlignment="1">
      <alignment wrapText="1"/>
    </xf>
    <xf numFmtId="0" fontId="41" fillId="0" borderId="1" xfId="0" applyFont="1" applyBorder="1" applyAlignment="1">
      <alignment horizontal="center"/>
    </xf>
    <xf numFmtId="0" fontId="41" fillId="0" borderId="1" xfId="0" applyFont="1" applyBorder="1" applyAlignment="1"/>
    <xf numFmtId="0" fontId="41" fillId="0" borderId="3" xfId="0" applyFont="1" applyBorder="1"/>
    <xf numFmtId="0" fontId="41" fillId="0" borderId="3" xfId="0" applyFont="1" applyBorder="1" applyAlignment="1"/>
    <xf numFmtId="0" fontId="26" fillId="0" borderId="1" xfId="0" applyFont="1" applyBorder="1"/>
    <xf numFmtId="166" fontId="15" fillId="0" borderId="1" xfId="0" quotePrefix="1" applyNumberFormat="1" applyFont="1" applyBorder="1" applyAlignment="1">
      <alignment horizontal="center"/>
    </xf>
    <xf numFmtId="0" fontId="15" fillId="0" borderId="1" xfId="0" applyNumberFormat="1" applyFont="1" applyBorder="1" applyAlignment="1">
      <alignment horizontal="center"/>
    </xf>
    <xf numFmtId="0" fontId="15" fillId="0" borderId="1" xfId="0" applyFont="1" applyBorder="1"/>
    <xf numFmtId="166" fontId="42" fillId="0" borderId="1" xfId="0" quotePrefix="1" applyNumberFormat="1" applyFont="1" applyBorder="1" applyAlignment="1">
      <alignment horizontal="center" wrapText="1"/>
    </xf>
    <xf numFmtId="0" fontId="42" fillId="0" borderId="1" xfId="0" applyFont="1" applyBorder="1" applyAlignment="1">
      <alignment horizontal="left" wrapText="1"/>
    </xf>
    <xf numFmtId="0" fontId="15" fillId="0" borderId="1" xfId="0" applyFont="1" applyBorder="1" applyAlignment="1">
      <alignment horizontal="center"/>
    </xf>
    <xf numFmtId="0" fontId="12" fillId="0" borderId="102" xfId="0" applyFont="1" applyBorder="1"/>
    <xf numFmtId="0" fontId="12" fillId="0" borderId="27" xfId="0" applyFont="1" applyBorder="1"/>
    <xf numFmtId="0" fontId="10" fillId="0" borderId="110" xfId="0" applyFont="1" applyBorder="1" applyAlignment="1">
      <alignment vertical="center" textRotation="90"/>
    </xf>
    <xf numFmtId="0" fontId="10" fillId="0" borderId="110" xfId="0" applyFont="1" applyBorder="1" applyAlignment="1">
      <alignment horizontal="center" textRotation="90"/>
    </xf>
    <xf numFmtId="0" fontId="10" fillId="0" borderId="113" xfId="0" applyFont="1" applyBorder="1" applyAlignment="1">
      <alignment vertical="center" textRotation="90"/>
    </xf>
    <xf numFmtId="0" fontId="11" fillId="0" borderId="114" xfId="0" applyFont="1" applyBorder="1" applyAlignment="1">
      <alignment vertical="center"/>
    </xf>
    <xf numFmtId="0" fontId="11" fillId="0" borderId="115" xfId="0" applyFont="1" applyBorder="1" applyAlignment="1">
      <alignment vertical="center"/>
    </xf>
    <xf numFmtId="0" fontId="11" fillId="0" borderId="116" xfId="0" applyFont="1" applyBorder="1" applyAlignment="1">
      <alignment vertical="center"/>
    </xf>
    <xf numFmtId="0" fontId="11" fillId="0" borderId="117" xfId="0" applyFont="1" applyBorder="1" applyAlignment="1">
      <alignment vertical="center"/>
    </xf>
    <xf numFmtId="0" fontId="11" fillId="0" borderId="118" xfId="0" applyFont="1" applyBorder="1" applyAlignment="1">
      <alignment vertical="center"/>
    </xf>
    <xf numFmtId="0" fontId="11" fillId="0" borderId="119" xfId="0" applyFont="1" applyBorder="1" applyAlignment="1">
      <alignment vertical="center"/>
    </xf>
    <xf numFmtId="0" fontId="11" fillId="0" borderId="97" xfId="0" applyFont="1" applyBorder="1" applyAlignment="1">
      <alignment vertical="center"/>
    </xf>
    <xf numFmtId="0" fontId="46" fillId="0" borderId="6" xfId="0" applyFont="1" applyBorder="1" applyAlignment="1">
      <alignment vertical="center"/>
    </xf>
    <xf numFmtId="0" fontId="46" fillId="0" borderId="16" xfId="0" applyFont="1" applyBorder="1" applyAlignment="1">
      <alignment vertical="center"/>
    </xf>
    <xf numFmtId="0" fontId="46" fillId="0" borderId="49" xfId="0" applyFont="1" applyBorder="1" applyAlignment="1">
      <alignment vertical="center"/>
    </xf>
    <xf numFmtId="0" fontId="13" fillId="0" borderId="98" xfId="0" applyFont="1" applyBorder="1" applyAlignment="1">
      <alignment vertical="center"/>
    </xf>
    <xf numFmtId="0" fontId="13" fillId="0" borderId="99" xfId="0" applyFont="1" applyBorder="1" applyAlignment="1">
      <alignment vertical="center"/>
    </xf>
    <xf numFmtId="0" fontId="11" fillId="0" borderId="38" xfId="0" applyFont="1" applyBorder="1" applyAlignment="1">
      <alignment vertical="center"/>
    </xf>
    <xf numFmtId="0" fontId="13" fillId="0" borderId="32" xfId="0" applyFont="1" applyBorder="1" applyAlignment="1">
      <alignment vertical="center"/>
    </xf>
    <xf numFmtId="0" fontId="13" fillId="0" borderId="37" xfId="0" applyFont="1" applyBorder="1" applyAlignment="1">
      <alignment vertical="center"/>
    </xf>
    <xf numFmtId="1" fontId="11" fillId="0" borderId="19" xfId="0" applyNumberFormat="1" applyFont="1" applyFill="1" applyBorder="1" applyAlignment="1">
      <alignment vertical="center"/>
    </xf>
    <xf numFmtId="0" fontId="15" fillId="0" borderId="1" xfId="0" applyFont="1" applyBorder="1" applyAlignment="1">
      <alignment horizontal="center" vertical="center"/>
    </xf>
    <xf numFmtId="0" fontId="19" fillId="0" borderId="16" xfId="0" applyFont="1" applyBorder="1" applyAlignment="1">
      <alignment horizontal="left" vertical="top" wrapText="1"/>
    </xf>
    <xf numFmtId="0" fontId="30" fillId="0" borderId="16" xfId="1" applyFont="1" applyBorder="1" applyAlignment="1">
      <alignment horizontal="center" vertical="top" wrapText="1"/>
    </xf>
    <xf numFmtId="0" fontId="11" fillId="0" borderId="17" xfId="1" applyFont="1" applyBorder="1" applyAlignment="1">
      <alignment vertical="top"/>
    </xf>
    <xf numFmtId="165" fontId="30" fillId="0" borderId="16" xfId="1" applyNumberFormat="1" applyFont="1" applyBorder="1" applyAlignment="1">
      <alignment horizontal="center" vertical="top" wrapText="1"/>
    </xf>
    <xf numFmtId="0" fontId="11" fillId="0" borderId="53" xfId="0" applyFont="1" applyBorder="1" applyAlignment="1">
      <alignment vertical="center"/>
    </xf>
    <xf numFmtId="0" fontId="12" fillId="0" borderId="6" xfId="1" applyFont="1" applyBorder="1" applyAlignment="1"/>
    <xf numFmtId="1" fontId="40" fillId="0" borderId="111" xfId="0" quotePrefix="1" applyNumberFormat="1" applyFont="1" applyBorder="1" applyAlignment="1">
      <alignment horizontal="center" wrapText="1"/>
    </xf>
    <xf numFmtId="0" fontId="43" fillId="0" borderId="21" xfId="0" quotePrefix="1" applyFont="1" applyBorder="1" applyAlignment="1">
      <alignment horizontal="center"/>
    </xf>
    <xf numFmtId="1" fontId="43" fillId="0" borderId="21" xfId="0" applyNumberFormat="1" applyFont="1" applyBorder="1" applyAlignment="1">
      <alignment horizontal="center" wrapText="1"/>
    </xf>
    <xf numFmtId="1" fontId="43" fillId="0" borderId="21" xfId="0" quotePrefix="1" applyNumberFormat="1" applyFont="1" applyBorder="1" applyAlignment="1">
      <alignment horizontal="center" wrapText="1"/>
    </xf>
    <xf numFmtId="0" fontId="26" fillId="0" borderId="3" xfId="0" applyFont="1" applyBorder="1"/>
    <xf numFmtId="0" fontId="15" fillId="0" borderId="6" xfId="0" applyFont="1" applyBorder="1"/>
    <xf numFmtId="0" fontId="42" fillId="0" borderId="49" xfId="0" applyFont="1" applyBorder="1" applyAlignment="1">
      <alignment horizontal="left" wrapText="1"/>
    </xf>
    <xf numFmtId="0" fontId="42" fillId="0" borderId="3" xfId="0" applyFont="1" applyBorder="1" applyAlignment="1">
      <alignment horizontal="left" wrapText="1"/>
    </xf>
    <xf numFmtId="0" fontId="15" fillId="0" borderId="49" xfId="0" applyFont="1" applyBorder="1" applyAlignment="1"/>
    <xf numFmtId="0" fontId="12" fillId="0" borderId="49" xfId="0" applyFont="1" applyBorder="1" applyAlignment="1">
      <alignment horizontal="left"/>
    </xf>
    <xf numFmtId="0" fontId="33" fillId="0" borderId="1" xfId="0" quotePrefix="1" applyFont="1" applyBorder="1" applyAlignment="1">
      <alignment horizontal="center"/>
    </xf>
    <xf numFmtId="17" fontId="15" fillId="0" borderId="1" xfId="1" applyNumberFormat="1" applyFont="1" applyBorder="1" applyAlignment="1">
      <alignment horizontal="left" vertical="top"/>
    </xf>
    <xf numFmtId="0" fontId="15" fillId="0" borderId="4" xfId="1" applyFont="1" applyBorder="1" applyAlignment="1">
      <alignment horizontal="left" vertical="top" wrapText="1"/>
    </xf>
    <xf numFmtId="0" fontId="15" fillId="0" borderId="1" xfId="1" applyFont="1" applyBorder="1" applyAlignment="1">
      <alignment horizontal="left" vertical="top" wrapText="1"/>
    </xf>
    <xf numFmtId="0" fontId="15" fillId="0" borderId="24" xfId="0" quotePrefix="1" applyFont="1" applyBorder="1" applyAlignment="1">
      <alignment horizontal="center"/>
    </xf>
    <xf numFmtId="0" fontId="33" fillId="0" borderId="1" xfId="0" applyFont="1" applyBorder="1" applyAlignment="1">
      <alignment horizontal="center" wrapText="1"/>
    </xf>
    <xf numFmtId="0" fontId="15" fillId="0" borderId="1" xfId="1" applyFont="1" applyBorder="1" applyAlignment="1">
      <alignment horizontal="left" vertical="top"/>
    </xf>
    <xf numFmtId="0" fontId="42" fillId="0" borderId="4" xfId="1" applyFont="1" applyBorder="1" applyAlignment="1">
      <alignment horizontal="left" vertical="top" wrapText="1"/>
    </xf>
    <xf numFmtId="0" fontId="42" fillId="0" borderId="1" xfId="1" applyFont="1" applyBorder="1" applyAlignment="1">
      <alignment horizontal="left" vertical="top" wrapText="1"/>
    </xf>
    <xf numFmtId="0" fontId="15" fillId="0" borderId="3" xfId="0" quotePrefix="1" applyFont="1" applyBorder="1" applyAlignment="1">
      <alignment horizontal="center"/>
    </xf>
    <xf numFmtId="0" fontId="33" fillId="0" borderId="1" xfId="0" quotePrefix="1" applyFont="1" applyBorder="1" applyAlignment="1">
      <alignment horizontal="center" wrapText="1"/>
    </xf>
    <xf numFmtId="0" fontId="15" fillId="0" borderId="43" xfId="0" quotePrefix="1" applyFont="1" applyBorder="1" applyAlignment="1">
      <alignment horizontal="center"/>
    </xf>
    <xf numFmtId="0" fontId="42" fillId="0" borderId="3" xfId="1" applyFont="1" applyBorder="1" applyAlignment="1">
      <alignment horizontal="left" vertical="top" wrapText="1"/>
    </xf>
    <xf numFmtId="1" fontId="15" fillId="0" borderId="1" xfId="1" applyNumberFormat="1" applyFont="1" applyBorder="1" applyAlignment="1">
      <alignment horizontal="center" vertical="top"/>
    </xf>
    <xf numFmtId="17" fontId="15" fillId="0" borderId="3" xfId="0" applyNumberFormat="1" applyFont="1" applyBorder="1"/>
    <xf numFmtId="0" fontId="15" fillId="0" borderId="3" xfId="0" applyFont="1" applyBorder="1" applyAlignment="1">
      <alignment wrapText="1"/>
    </xf>
    <xf numFmtId="0" fontId="42" fillId="0" borderId="4" xfId="0" applyFont="1" applyBorder="1" applyAlignment="1">
      <alignment horizontal="left" wrapText="1"/>
    </xf>
    <xf numFmtId="0" fontId="15" fillId="0" borderId="4" xfId="0" applyFont="1" applyBorder="1" applyAlignment="1"/>
    <xf numFmtId="0" fontId="47" fillId="0" borderId="1" xfId="0" applyFont="1" applyBorder="1" applyAlignment="1">
      <alignment wrapText="1"/>
    </xf>
    <xf numFmtId="166" fontId="15" fillId="0" borderId="3" xfId="0" quotePrefix="1" applyNumberFormat="1" applyFont="1" applyBorder="1" applyAlignment="1">
      <alignment horizontal="center"/>
    </xf>
    <xf numFmtId="0" fontId="15" fillId="0" borderId="3" xfId="1" applyFont="1" applyBorder="1" applyAlignment="1">
      <alignment horizontal="left" vertical="top"/>
    </xf>
    <xf numFmtId="0" fontId="41" fillId="0" borderId="3" xfId="0" applyFont="1" applyBorder="1" applyAlignment="1">
      <alignment wrapText="1"/>
    </xf>
    <xf numFmtId="0" fontId="47" fillId="0" borderId="3" xfId="0" applyFont="1" applyBorder="1" applyAlignment="1">
      <alignment wrapText="1"/>
    </xf>
    <xf numFmtId="0" fontId="41" fillId="0" borderId="3" xfId="0" applyFont="1" applyBorder="1" applyAlignment="1">
      <alignment horizontal="left"/>
    </xf>
    <xf numFmtId="0" fontId="41" fillId="0" borderId="51" xfId="0" applyFont="1" applyBorder="1"/>
    <xf numFmtId="0" fontId="41" fillId="0" borderId="27" xfId="0" applyFont="1" applyBorder="1"/>
    <xf numFmtId="0" fontId="41" fillId="0" borderId="63" xfId="0" applyFont="1" applyBorder="1"/>
    <xf numFmtId="0" fontId="41" fillId="0" borderId="21" xfId="0" applyFont="1" applyBorder="1"/>
    <xf numFmtId="0" fontId="41" fillId="0" borderId="66" xfId="0" applyFont="1" applyBorder="1"/>
    <xf numFmtId="0" fontId="41" fillId="0" borderId="1" xfId="0" quotePrefix="1" applyFont="1" applyBorder="1" applyAlignment="1">
      <alignment horizontal="center"/>
    </xf>
    <xf numFmtId="0" fontId="41" fillId="0" borderId="65" xfId="0" quotePrefix="1" applyFont="1" applyBorder="1" applyAlignment="1">
      <alignment horizontal="center"/>
    </xf>
    <xf numFmtId="0" fontId="11" fillId="0" borderId="17" xfId="0" applyFont="1" applyBorder="1" applyAlignment="1">
      <alignment horizontal="center"/>
    </xf>
    <xf numFmtId="0" fontId="15" fillId="0" borderId="7" xfId="0" applyFont="1" applyBorder="1" applyAlignment="1"/>
    <xf numFmtId="0" fontId="15" fillId="0" borderId="73" xfId="0" applyFont="1" applyBorder="1" applyAlignment="1"/>
    <xf numFmtId="0" fontId="15" fillId="0" borderId="21" xfId="0" applyFont="1" applyBorder="1" applyAlignment="1"/>
    <xf numFmtId="0" fontId="15" fillId="0" borderId="21" xfId="0" applyFont="1" applyBorder="1" applyAlignment="1">
      <alignment wrapText="1"/>
    </xf>
    <xf numFmtId="0" fontId="15" fillId="0" borderId="49" xfId="0" applyFont="1" applyBorder="1" applyAlignment="1">
      <alignment wrapText="1"/>
    </xf>
    <xf numFmtId="0" fontId="11" fillId="0" borderId="31" xfId="0" applyFont="1" applyBorder="1" applyAlignment="1">
      <alignment vertical="center"/>
    </xf>
    <xf numFmtId="0" fontId="11" fillId="0" borderId="120" xfId="0" applyFont="1" applyBorder="1" applyAlignment="1">
      <alignment horizontal="left" vertical="center"/>
    </xf>
    <xf numFmtId="167" fontId="17" fillId="0" borderId="76" xfId="0" applyNumberFormat="1" applyFont="1" applyBorder="1" applyAlignment="1"/>
    <xf numFmtId="0" fontId="12" fillId="0" borderId="21" xfId="0" applyFont="1" applyBorder="1" applyAlignment="1">
      <alignment horizontal="left"/>
    </xf>
    <xf numFmtId="0" fontId="12" fillId="0" borderId="22" xfId="0" applyFont="1" applyBorder="1" applyAlignment="1">
      <alignment horizontal="left"/>
    </xf>
    <xf numFmtId="0" fontId="11" fillId="0" borderId="9" xfId="0" applyFont="1" applyBorder="1" applyAlignment="1">
      <alignment horizontal="center"/>
    </xf>
    <xf numFmtId="167" fontId="17" fillId="0" borderId="8" xfId="0" applyNumberFormat="1" applyFont="1" applyBorder="1" applyAlignment="1"/>
    <xf numFmtId="167" fontId="17" fillId="0" borderId="9" xfId="0" applyNumberFormat="1" applyFont="1" applyBorder="1" applyAlignment="1"/>
    <xf numFmtId="167" fontId="17" fillId="0" borderId="17" xfId="0" applyNumberFormat="1" applyFont="1" applyBorder="1" applyAlignment="1"/>
    <xf numFmtId="0" fontId="11" fillId="0" borderId="19" xfId="0" quotePrefix="1" applyFont="1" applyBorder="1" applyAlignment="1">
      <alignment horizontal="right" vertical="center"/>
    </xf>
    <xf numFmtId="0" fontId="11" fillId="0" borderId="80" xfId="0" applyFont="1" applyBorder="1" applyAlignment="1">
      <alignment horizontal="right" vertical="center"/>
    </xf>
    <xf numFmtId="0" fontId="11" fillId="0" borderId="80" xfId="0" applyFont="1" applyBorder="1" applyAlignment="1">
      <alignment horizontal="left" vertical="center"/>
    </xf>
    <xf numFmtId="0" fontId="12" fillId="0" borderId="0" xfId="1" applyFont="1" applyBorder="1" applyAlignment="1"/>
    <xf numFmtId="0" fontId="46" fillId="0" borderId="0" xfId="0" applyFont="1" applyBorder="1" applyAlignment="1">
      <alignment vertical="center" wrapText="1"/>
    </xf>
    <xf numFmtId="0" fontId="49" fillId="0" borderId="0" xfId="0" applyFont="1" applyAlignment="1">
      <alignment vertical="center"/>
    </xf>
    <xf numFmtId="0" fontId="11" fillId="0" borderId="112" xfId="0" applyFont="1" applyBorder="1" applyAlignment="1">
      <alignment vertical="center"/>
    </xf>
    <xf numFmtId="0" fontId="11" fillId="0" borderId="110" xfId="0" applyFont="1" applyBorder="1" applyAlignment="1">
      <alignment vertical="center"/>
    </xf>
    <xf numFmtId="0" fontId="51" fillId="3" borderId="70" xfId="0" applyFont="1" applyFill="1" applyBorder="1" applyAlignment="1">
      <alignment vertical="center"/>
    </xf>
    <xf numFmtId="0" fontId="52" fillId="3" borderId="83" xfId="0" applyFont="1" applyFill="1" applyBorder="1" applyAlignment="1">
      <alignment horizontal="center" vertical="center"/>
    </xf>
    <xf numFmtId="0" fontId="52" fillId="3" borderId="70" xfId="0" applyFont="1" applyFill="1" applyBorder="1" applyAlignment="1">
      <alignment horizontal="center" vertical="center"/>
    </xf>
    <xf numFmtId="0" fontId="11" fillId="3" borderId="83" xfId="0" applyFont="1" applyFill="1" applyBorder="1" applyAlignment="1">
      <alignment vertical="center"/>
    </xf>
    <xf numFmtId="0" fontId="11" fillId="3" borderId="70" xfId="0" applyFont="1" applyFill="1" applyBorder="1" applyAlignment="1">
      <alignment vertical="center"/>
    </xf>
    <xf numFmtId="0" fontId="10" fillId="3" borderId="83" xfId="0" applyFont="1" applyFill="1" applyBorder="1" applyAlignment="1">
      <alignment horizontal="center" vertical="center"/>
    </xf>
    <xf numFmtId="0" fontId="10" fillId="3" borderId="70" xfId="0" applyFont="1" applyFill="1" applyBorder="1" applyAlignment="1">
      <alignment horizontal="center" vertical="center"/>
    </xf>
    <xf numFmtId="0" fontId="10" fillId="0" borderId="112" xfId="0" applyFont="1" applyBorder="1" applyAlignment="1">
      <alignment horizontal="center" vertical="center"/>
    </xf>
    <xf numFmtId="0" fontId="10" fillId="0" borderId="110" xfId="0" applyFont="1" applyBorder="1" applyAlignment="1">
      <alignment horizontal="center" vertical="center"/>
    </xf>
    <xf numFmtId="0" fontId="10" fillId="0" borderId="113" xfId="0" applyFont="1" applyBorder="1" applyAlignment="1">
      <alignment horizontal="center" vertical="center"/>
    </xf>
    <xf numFmtId="164" fontId="12" fillId="0" borderId="33" xfId="0" applyNumberFormat="1" applyFont="1" applyFill="1" applyBorder="1" applyAlignment="1">
      <alignment horizontal="center" vertical="center"/>
    </xf>
    <xf numFmtId="0" fontId="51" fillId="3" borderId="117" xfId="0" applyFont="1" applyFill="1" applyBorder="1" applyAlignment="1">
      <alignment vertical="center"/>
    </xf>
    <xf numFmtId="0" fontId="46" fillId="0" borderId="9" xfId="0" applyFont="1" applyBorder="1" applyAlignment="1">
      <alignment vertical="center"/>
    </xf>
    <xf numFmtId="0" fontId="11" fillId="0" borderId="16" xfId="0" applyFont="1" applyBorder="1" applyAlignment="1">
      <alignment horizontal="right" vertical="center"/>
    </xf>
    <xf numFmtId="0" fontId="11" fillId="0" borderId="12" xfId="0" applyFont="1" applyBorder="1" applyAlignment="1">
      <alignment vertical="center" textRotation="90"/>
    </xf>
    <xf numFmtId="0" fontId="11" fillId="0" borderId="13" xfId="0" applyFont="1" applyBorder="1" applyAlignment="1">
      <alignment vertical="center" textRotation="90"/>
    </xf>
    <xf numFmtId="0" fontId="11" fillId="0" borderId="14" xfId="0" applyFont="1" applyBorder="1" applyAlignment="1">
      <alignment vertical="center" textRotation="90"/>
    </xf>
    <xf numFmtId="0" fontId="11" fillId="0" borderId="114" xfId="1" applyFont="1" applyBorder="1" applyAlignment="1">
      <alignment vertical="top"/>
    </xf>
    <xf numFmtId="0" fontId="11" fillId="0" borderId="112" xfId="0" applyFont="1" applyBorder="1" applyAlignment="1">
      <alignment vertical="center" textRotation="88"/>
    </xf>
    <xf numFmtId="0" fontId="11" fillId="0" borderId="72" xfId="0" applyFont="1" applyBorder="1" applyAlignment="1">
      <alignment vertical="center" textRotation="88"/>
    </xf>
    <xf numFmtId="0" fontId="11" fillId="0" borderId="35" xfId="0" applyFont="1" applyBorder="1" applyAlignment="1">
      <alignment vertical="center" textRotation="88"/>
    </xf>
    <xf numFmtId="0" fontId="11" fillId="0" borderId="52" xfId="0" applyFont="1" applyBorder="1" applyAlignment="1">
      <alignment vertical="center"/>
    </xf>
    <xf numFmtId="0" fontId="11" fillId="0" borderId="39" xfId="0" applyFont="1" applyBorder="1" applyAlignment="1">
      <alignment vertical="center"/>
    </xf>
    <xf numFmtId="0" fontId="11" fillId="0" borderId="57" xfId="0" applyFont="1" applyBorder="1" applyAlignment="1">
      <alignment vertical="center"/>
    </xf>
    <xf numFmtId="0" fontId="11" fillId="0" borderId="102" xfId="0" applyFont="1" applyBorder="1" applyAlignment="1">
      <alignment vertical="center"/>
    </xf>
    <xf numFmtId="17" fontId="15" fillId="0" borderId="1" xfId="1" applyNumberFormat="1" applyFont="1" applyBorder="1" applyAlignment="1">
      <alignment horizontal="center" vertical="center"/>
    </xf>
    <xf numFmtId="0" fontId="54" fillId="0" borderId="21" xfId="1" applyFont="1" applyBorder="1" applyAlignment="1">
      <alignment vertical="top" wrapText="1"/>
    </xf>
    <xf numFmtId="0" fontId="11" fillId="0" borderId="7" xfId="0" applyFont="1" applyBorder="1" applyAlignment="1">
      <alignment vertical="center" wrapText="1"/>
    </xf>
    <xf numFmtId="0" fontId="11" fillId="0" borderId="73" xfId="0" applyFont="1" applyBorder="1" applyAlignment="1">
      <alignment vertical="center" wrapText="1"/>
    </xf>
    <xf numFmtId="0" fontId="11" fillId="0" borderId="62" xfId="0" applyFont="1" applyBorder="1" applyAlignment="1">
      <alignment vertical="center" wrapText="1"/>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xf numFmtId="0" fontId="11" fillId="0" borderId="45" xfId="0" applyFont="1" applyBorder="1" applyAlignment="1">
      <alignment horizontal="center"/>
    </xf>
    <xf numFmtId="0" fontId="11" fillId="0" borderId="38" xfId="0" applyFont="1" applyBorder="1" applyAlignment="1">
      <alignment horizontal="center"/>
    </xf>
    <xf numFmtId="0" fontId="11" fillId="0" borderId="52" xfId="0" applyFont="1" applyBorder="1" applyAlignment="1">
      <alignment horizontal="center"/>
    </xf>
    <xf numFmtId="0" fontId="11" fillId="0" borderId="39" xfId="0" applyFont="1" applyBorder="1" applyAlignment="1">
      <alignment horizontal="center"/>
    </xf>
    <xf numFmtId="0" fontId="55" fillId="0" borderId="17" xfId="0" applyFont="1" applyBorder="1" applyAlignment="1">
      <alignment horizontal="center"/>
    </xf>
    <xf numFmtId="0" fontId="55" fillId="0" borderId="78" xfId="0" applyFont="1" applyBorder="1"/>
    <xf numFmtId="0" fontId="47" fillId="0" borderId="102" xfId="0" applyFont="1" applyBorder="1"/>
    <xf numFmtId="0" fontId="47" fillId="0" borderId="103" xfId="0" applyFont="1" applyBorder="1"/>
    <xf numFmtId="0" fontId="12" fillId="0" borderId="104" xfId="0" applyFont="1" applyBorder="1"/>
    <xf numFmtId="0" fontId="12" fillId="0" borderId="23" xfId="0" applyFont="1" applyBorder="1"/>
    <xf numFmtId="0" fontId="12" fillId="0" borderId="5" xfId="0" applyFont="1" applyBorder="1"/>
    <xf numFmtId="1" fontId="12" fillId="0" borderId="58" xfId="0" applyNumberFormat="1" applyFont="1" applyBorder="1"/>
    <xf numFmtId="0" fontId="12" fillId="0" borderId="103" xfId="0" applyFont="1" applyBorder="1"/>
    <xf numFmtId="0" fontId="12" fillId="0" borderId="59" xfId="0" applyFont="1" applyBorder="1"/>
    <xf numFmtId="0" fontId="55" fillId="0" borderId="5" xfId="0" applyFont="1" applyBorder="1"/>
    <xf numFmtId="0" fontId="12" fillId="0" borderId="58" xfId="0" applyFont="1" applyBorder="1"/>
    <xf numFmtId="0" fontId="55" fillId="0" borderId="21" xfId="0" applyFont="1" applyBorder="1"/>
    <xf numFmtId="0" fontId="47" fillId="0" borderId="27" xfId="0" applyFont="1" applyBorder="1"/>
    <xf numFmtId="0" fontId="47" fillId="0" borderId="1" xfId="0" applyFont="1" applyBorder="1"/>
    <xf numFmtId="0" fontId="12" fillId="0" borderId="1" xfId="0" applyFont="1" applyBorder="1"/>
    <xf numFmtId="0" fontId="12" fillId="0" borderId="3" xfId="0" applyFont="1" applyBorder="1"/>
    <xf numFmtId="0" fontId="55" fillId="0" borderId="4" xfId="0" applyFont="1" applyBorder="1"/>
    <xf numFmtId="0" fontId="55" fillId="0" borderId="1" xfId="0" applyFont="1" applyBorder="1"/>
    <xf numFmtId="0" fontId="55" fillId="0" borderId="21" xfId="0" applyFont="1" applyBorder="1" applyAlignment="1"/>
    <xf numFmtId="0" fontId="55" fillId="0" borderId="16" xfId="0" applyFont="1" applyBorder="1" applyAlignment="1">
      <alignment horizontal="center"/>
    </xf>
    <xf numFmtId="0" fontId="12" fillId="0" borderId="51" xfId="0" applyFont="1" applyBorder="1"/>
    <xf numFmtId="1" fontId="12" fillId="0" borderId="51" xfId="0" applyNumberFormat="1" applyFont="1" applyBorder="1"/>
    <xf numFmtId="0" fontId="12" fillId="0" borderId="4" xfId="0" applyFont="1" applyBorder="1"/>
    <xf numFmtId="0" fontId="12" fillId="0" borderId="17" xfId="0" applyFont="1" applyBorder="1" applyAlignment="1">
      <alignment horizontal="center"/>
    </xf>
    <xf numFmtId="0" fontId="12" fillId="0" borderId="78" xfId="0" applyFont="1" applyBorder="1"/>
    <xf numFmtId="0" fontId="12" fillId="0" borderId="21" xfId="0" applyFont="1" applyBorder="1"/>
    <xf numFmtId="0" fontId="12" fillId="0" borderId="24" xfId="0" applyFont="1" applyBorder="1"/>
    <xf numFmtId="0" fontId="12" fillId="0" borderId="49" xfId="0" applyFont="1" applyBorder="1"/>
    <xf numFmtId="0" fontId="12" fillId="0" borderId="47" xfId="0" applyFont="1" applyBorder="1"/>
    <xf numFmtId="0" fontId="12" fillId="0" borderId="46" xfId="0" applyFont="1" applyBorder="1"/>
    <xf numFmtId="0" fontId="12" fillId="0" borderId="14" xfId="0" applyFont="1" applyBorder="1"/>
    <xf numFmtId="0" fontId="13" fillId="0" borderId="10" xfId="0" applyFont="1" applyBorder="1" applyAlignment="1"/>
    <xf numFmtId="0" fontId="13" fillId="0" borderId="18" xfId="0" applyFont="1" applyBorder="1" applyAlignment="1"/>
    <xf numFmtId="0" fontId="12" fillId="0" borderId="10" xfId="0" applyFont="1" applyBorder="1"/>
    <xf numFmtId="0" fontId="12" fillId="0" borderId="52" xfId="0" applyFont="1" applyBorder="1"/>
    <xf numFmtId="0" fontId="12" fillId="0" borderId="11" xfId="0" applyFont="1" applyBorder="1"/>
    <xf numFmtId="0" fontId="12" fillId="0" borderId="18" xfId="0" applyFont="1" applyBorder="1"/>
    <xf numFmtId="0" fontId="12" fillId="0" borderId="56" xfId="0" applyFont="1" applyBorder="1"/>
    <xf numFmtId="1" fontId="12" fillId="0" borderId="18" xfId="0" applyNumberFormat="1" applyFont="1" applyBorder="1"/>
    <xf numFmtId="0" fontId="12" fillId="0" borderId="62" xfId="0" applyFont="1" applyBorder="1"/>
    <xf numFmtId="2" fontId="12" fillId="0" borderId="1" xfId="0" applyNumberFormat="1" applyFont="1" applyBorder="1"/>
    <xf numFmtId="0" fontId="12" fillId="0" borderId="63" xfId="0" applyFont="1" applyBorder="1"/>
    <xf numFmtId="0" fontId="12" fillId="0" borderId="65" xfId="0" applyFont="1" applyBorder="1"/>
    <xf numFmtId="0" fontId="12" fillId="0" borderId="66" xfId="0" applyFont="1" applyBorder="1"/>
    <xf numFmtId="0" fontId="12" fillId="0" borderId="67" xfId="0" applyFont="1" applyBorder="1"/>
    <xf numFmtId="0" fontId="12" fillId="0" borderId="64" xfId="0" applyFont="1" applyBorder="1"/>
    <xf numFmtId="0" fontId="12" fillId="0" borderId="12" xfId="0" applyFont="1" applyBorder="1"/>
    <xf numFmtId="0" fontId="12" fillId="0" borderId="44" xfId="0" applyFont="1" applyBorder="1"/>
    <xf numFmtId="0" fontId="12" fillId="0" borderId="37" xfId="0" applyFont="1" applyBorder="1"/>
    <xf numFmtId="2" fontId="12" fillId="0" borderId="68" xfId="0" applyNumberFormat="1" applyFont="1" applyBorder="1"/>
    <xf numFmtId="2" fontId="11" fillId="0" borderId="68" xfId="0" applyNumberFormat="1" applyFont="1" applyBorder="1"/>
    <xf numFmtId="2" fontId="11" fillId="0" borderId="55" xfId="0" applyNumberFormat="1" applyFont="1" applyBorder="1"/>
    <xf numFmtId="0" fontId="12" fillId="0" borderId="121" xfId="0" applyFont="1" applyBorder="1"/>
    <xf numFmtId="0" fontId="12" fillId="0" borderId="32" xfId="0" applyFont="1" applyBorder="1"/>
    <xf numFmtId="0" fontId="11" fillId="0" borderId="0" xfId="0" applyFont="1" applyBorder="1" applyAlignment="1">
      <alignment wrapText="1"/>
    </xf>
    <xf numFmtId="0" fontId="9" fillId="0" borderId="0" xfId="0" applyFont="1" applyAlignment="1">
      <alignment vertical="center"/>
    </xf>
    <xf numFmtId="0" fontId="56" fillId="0" borderId="0" xfId="0" applyFont="1" applyBorder="1"/>
    <xf numFmtId="0" fontId="56" fillId="0" borderId="0" xfId="0" applyFont="1"/>
    <xf numFmtId="0" fontId="26" fillId="0" borderId="0" xfId="0" applyFont="1"/>
    <xf numFmtId="0" fontId="57" fillId="0" borderId="0" xfId="0" applyFont="1"/>
    <xf numFmtId="0" fontId="58" fillId="0" borderId="0" xfId="0" applyFont="1" applyBorder="1" applyAlignment="1">
      <alignment horizontal="center" vertical="center"/>
    </xf>
    <xf numFmtId="0" fontId="59" fillId="0" borderId="0" xfId="0" applyFont="1" applyBorder="1" applyAlignment="1">
      <alignment horizontal="center"/>
    </xf>
    <xf numFmtId="0" fontId="60" fillId="0" borderId="0" xfId="0" applyFont="1" applyAlignment="1">
      <alignment vertical="center"/>
    </xf>
    <xf numFmtId="0" fontId="62" fillId="0" borderId="0" xfId="0" applyFont="1" applyBorder="1" applyAlignment="1"/>
    <xf numFmtId="0" fontId="57" fillId="0" borderId="0" xfId="0" applyFont="1" applyBorder="1"/>
    <xf numFmtId="0" fontId="63" fillId="0" borderId="0" xfId="0" applyFont="1" applyBorder="1"/>
    <xf numFmtId="0" fontId="64" fillId="0" borderId="0" xfId="0" applyFont="1" applyBorder="1" applyAlignment="1">
      <alignment horizontal="left"/>
    </xf>
    <xf numFmtId="0" fontId="61" fillId="0" borderId="0" xfId="0" applyFont="1" applyBorder="1" applyAlignment="1">
      <alignment horizontal="left" vertical="center"/>
    </xf>
    <xf numFmtId="0" fontId="48" fillId="0" borderId="0" xfId="0" applyFont="1" applyBorder="1" applyAlignment="1">
      <alignment vertical="center"/>
    </xf>
    <xf numFmtId="0" fontId="65" fillId="0" borderId="0" xfId="0" applyFont="1" applyBorder="1" applyAlignment="1">
      <alignment horizontal="left" vertical="center"/>
    </xf>
    <xf numFmtId="0" fontId="20" fillId="0" borderId="49" xfId="0" applyFont="1" applyBorder="1"/>
    <xf numFmtId="0" fontId="12" fillId="0" borderId="47" xfId="0" applyFont="1" applyBorder="1" applyAlignment="1">
      <alignment horizontal="center"/>
    </xf>
    <xf numFmtId="0" fontId="12" fillId="0" borderId="46" xfId="0" applyFont="1" applyBorder="1" applyAlignment="1">
      <alignment horizontal="center"/>
    </xf>
    <xf numFmtId="0" fontId="12" fillId="0" borderId="55" xfId="0" applyFont="1" applyBorder="1" applyAlignment="1">
      <alignment horizontal="center"/>
    </xf>
    <xf numFmtId="0" fontId="12" fillId="0" borderId="48" xfId="0" applyFont="1" applyBorder="1" applyAlignment="1">
      <alignment horizontal="center"/>
    </xf>
    <xf numFmtId="0" fontId="12" fillId="0" borderId="68" xfId="0" applyFont="1" applyBorder="1" applyAlignment="1">
      <alignment horizontal="center"/>
    </xf>
    <xf numFmtId="0" fontId="12" fillId="0" borderId="42" xfId="0" applyFont="1" applyBorder="1"/>
    <xf numFmtId="0" fontId="12" fillId="0" borderId="2" xfId="0" applyFont="1" applyBorder="1"/>
    <xf numFmtId="0" fontId="12" fillId="0" borderId="16" xfId="0" applyFont="1" applyBorder="1" applyAlignment="1">
      <alignment horizontal="center"/>
    </xf>
    <xf numFmtId="0" fontId="12" fillId="0" borderId="110" xfId="0" applyFont="1" applyBorder="1"/>
    <xf numFmtId="0" fontId="12" fillId="0" borderId="72" xfId="0" applyFont="1" applyBorder="1"/>
    <xf numFmtId="0" fontId="12" fillId="0" borderId="113" xfId="0" applyFont="1" applyBorder="1"/>
    <xf numFmtId="0" fontId="12" fillId="0" borderId="40" xfId="0" applyFont="1" applyBorder="1"/>
    <xf numFmtId="0" fontId="12" fillId="0" borderId="112" xfId="0" applyFont="1" applyBorder="1"/>
    <xf numFmtId="0" fontId="12" fillId="0" borderId="61" xfId="0" applyFont="1" applyBorder="1"/>
    <xf numFmtId="0" fontId="12" fillId="0" borderId="25" xfId="0" applyFont="1" applyBorder="1"/>
    <xf numFmtId="0" fontId="12" fillId="0" borderId="25" xfId="0" applyFont="1" applyBorder="1" applyAlignment="1">
      <alignment horizontal="left"/>
    </xf>
    <xf numFmtId="0" fontId="12" fillId="0" borderId="41" xfId="0" applyFont="1" applyBorder="1" applyAlignment="1">
      <alignment horizontal="left"/>
    </xf>
    <xf numFmtId="0" fontId="12" fillId="0" borderId="19" xfId="0" applyFont="1" applyBorder="1" applyAlignment="1">
      <alignment horizontal="center"/>
    </xf>
    <xf numFmtId="0" fontId="12" fillId="0" borderId="43" xfId="0" applyFont="1" applyBorder="1"/>
    <xf numFmtId="1" fontId="12" fillId="0" borderId="22" xfId="0" applyNumberFormat="1" applyFont="1" applyBorder="1"/>
    <xf numFmtId="0" fontId="12" fillId="0" borderId="13" xfId="0" applyFont="1" applyBorder="1"/>
    <xf numFmtId="0" fontId="12" fillId="0" borderId="45" xfId="0" applyFont="1" applyBorder="1"/>
    <xf numFmtId="0" fontId="12" fillId="0" borderId="0" xfId="0" applyFont="1" applyBorder="1" applyAlignment="1">
      <alignment horizontal="left"/>
    </xf>
    <xf numFmtId="0" fontId="12" fillId="0" borderId="0" xfId="0" applyFont="1" applyBorder="1" applyAlignment="1">
      <alignment horizontal="center"/>
    </xf>
    <xf numFmtId="0" fontId="12" fillId="0" borderId="0" xfId="0" applyFont="1" applyBorder="1"/>
    <xf numFmtId="0" fontId="12" fillId="0" borderId="0" xfId="0" applyFont="1"/>
    <xf numFmtId="0" fontId="12" fillId="0" borderId="0" xfId="0" applyFont="1" applyAlignment="1">
      <alignment wrapText="1"/>
    </xf>
    <xf numFmtId="0" fontId="12" fillId="0" borderId="0" xfId="0" applyFont="1" applyBorder="1" applyAlignment="1">
      <alignment wrapText="1"/>
    </xf>
    <xf numFmtId="0" fontId="0" fillId="0" borderId="0" xfId="0" applyFont="1"/>
    <xf numFmtId="0" fontId="0" fillId="0" borderId="0" xfId="0" applyFont="1" applyBorder="1"/>
    <xf numFmtId="0" fontId="53" fillId="0" borderId="0" xfId="0" applyFont="1" applyBorder="1" applyAlignment="1"/>
    <xf numFmtId="0" fontId="12" fillId="0" borderId="78" xfId="0" applyFont="1" applyBorder="1" applyAlignment="1">
      <alignment horizontal="left"/>
    </xf>
    <xf numFmtId="0" fontId="12" fillId="0" borderId="76" xfId="0" applyFont="1" applyBorder="1" applyAlignment="1">
      <alignment horizontal="left"/>
    </xf>
    <xf numFmtId="0" fontId="12" fillId="0" borderId="38" xfId="0" applyFont="1" applyBorder="1"/>
    <xf numFmtId="0" fontId="12" fillId="0" borderId="39" xfId="0" applyFont="1" applyBorder="1"/>
    <xf numFmtId="0" fontId="0" fillId="0" borderId="0" xfId="0" applyBorder="1"/>
    <xf numFmtId="0" fontId="66" fillId="0" borderId="0" xfId="0" applyFont="1" applyBorder="1" applyAlignment="1">
      <alignment vertical="center"/>
    </xf>
    <xf numFmtId="1" fontId="15" fillId="0" borderId="1" xfId="1" applyNumberFormat="1" applyFont="1" applyBorder="1" applyAlignment="1">
      <alignment horizontal="center" vertical="top"/>
    </xf>
    <xf numFmtId="0" fontId="15" fillId="0" borderId="3" xfId="0" applyFont="1" applyBorder="1" applyAlignment="1">
      <alignment horizontal="center"/>
    </xf>
    <xf numFmtId="0" fontId="15" fillId="0" borderId="49" xfId="0" applyFont="1" applyBorder="1" applyAlignment="1">
      <alignment horizontal="center"/>
    </xf>
    <xf numFmtId="0" fontId="54" fillId="0" borderId="16" xfId="1" applyFont="1" applyBorder="1" applyAlignment="1">
      <alignment horizontal="center" vertical="top" wrapText="1"/>
    </xf>
    <xf numFmtId="0" fontId="19" fillId="0" borderId="49" xfId="0" applyFont="1" applyBorder="1" applyAlignment="1">
      <alignment horizontal="center"/>
    </xf>
    <xf numFmtId="0" fontId="12" fillId="0" borderId="7" xfId="0" applyFont="1" applyBorder="1" applyAlignment="1"/>
    <xf numFmtId="0" fontId="12" fillId="0" borderId="8" xfId="0" applyFont="1" applyBorder="1" applyAlignment="1"/>
    <xf numFmtId="0" fontId="12" fillId="0" borderId="21" xfId="0" applyFont="1" applyBorder="1" applyAlignment="1"/>
    <xf numFmtId="0" fontId="12" fillId="0" borderId="22" xfId="0" applyFont="1" applyBorder="1" applyAlignment="1"/>
    <xf numFmtId="1" fontId="11" fillId="0" borderId="77" xfId="0" applyNumberFormat="1" applyFont="1" applyBorder="1" applyAlignment="1">
      <alignment vertical="center"/>
    </xf>
    <xf numFmtId="1" fontId="11" fillId="0" borderId="38" xfId="0" applyNumberFormat="1" applyFont="1" applyBorder="1" applyAlignment="1">
      <alignment vertical="center"/>
    </xf>
    <xf numFmtId="1" fontId="11" fillId="0" borderId="52" xfId="0" applyNumberFormat="1" applyFont="1" applyBorder="1" applyAlignment="1">
      <alignment vertical="center"/>
    </xf>
    <xf numFmtId="1" fontId="11" fillId="0" borderId="39" xfId="0" applyNumberFormat="1" applyFont="1" applyBorder="1" applyAlignment="1">
      <alignment vertical="center"/>
    </xf>
    <xf numFmtId="0" fontId="11" fillId="4" borderId="97" xfId="0" applyFont="1" applyFill="1" applyBorder="1" applyAlignment="1">
      <alignment vertical="center"/>
    </xf>
    <xf numFmtId="0" fontId="11" fillId="4" borderId="109" xfId="0" applyFont="1" applyFill="1" applyBorder="1" applyAlignment="1">
      <alignment vertical="center"/>
    </xf>
    <xf numFmtId="0" fontId="11" fillId="4" borderId="96" xfId="0" applyFont="1" applyFill="1" applyBorder="1" applyAlignment="1">
      <alignment vertical="center"/>
    </xf>
    <xf numFmtId="0" fontId="11" fillId="4" borderId="71" xfId="0" applyFont="1" applyFill="1" applyBorder="1" applyAlignment="1">
      <alignment vertical="center"/>
    </xf>
    <xf numFmtId="0" fontId="11" fillId="4" borderId="89" xfId="0" applyFont="1" applyFill="1" applyBorder="1" applyAlignment="1">
      <alignment vertical="center"/>
    </xf>
    <xf numFmtId="0" fontId="11" fillId="4" borderId="70" xfId="0" applyFont="1" applyFill="1" applyBorder="1" applyAlignment="1">
      <alignment vertical="center"/>
    </xf>
    <xf numFmtId="0" fontId="52" fillId="4" borderId="70" xfId="0" applyFont="1" applyFill="1" applyBorder="1" applyAlignment="1">
      <alignment horizontal="center" vertical="center"/>
    </xf>
    <xf numFmtId="0" fontId="11" fillId="4" borderId="93" xfId="0" applyFont="1" applyFill="1" applyBorder="1" applyAlignment="1">
      <alignment vertical="center"/>
    </xf>
    <xf numFmtId="0" fontId="11" fillId="4" borderId="69" xfId="0" applyFont="1" applyFill="1" applyBorder="1" applyAlignment="1">
      <alignment vertical="center"/>
    </xf>
    <xf numFmtId="0" fontId="46" fillId="4" borderId="16" xfId="0" applyFont="1" applyFill="1" applyBorder="1" applyAlignment="1">
      <alignment vertical="center"/>
    </xf>
    <xf numFmtId="0" fontId="46" fillId="4" borderId="49" xfId="0" applyFont="1" applyFill="1" applyBorder="1" applyAlignment="1">
      <alignment vertical="center"/>
    </xf>
    <xf numFmtId="0" fontId="10" fillId="0" borderId="47" xfId="0" applyFont="1" applyBorder="1" applyAlignment="1">
      <alignment horizontal="center" vertical="center"/>
    </xf>
    <xf numFmtId="0" fontId="10" fillId="0" borderId="46" xfId="0" applyFont="1" applyBorder="1" applyAlignment="1">
      <alignment horizontal="center" vertical="center"/>
    </xf>
    <xf numFmtId="0" fontId="11" fillId="0" borderId="19" xfId="0" applyFont="1" applyBorder="1" applyAlignment="1">
      <alignment horizontal="center" vertical="center"/>
    </xf>
    <xf numFmtId="0" fontId="11" fillId="0" borderId="36" xfId="0" applyFont="1" applyBorder="1" applyAlignment="1">
      <alignment horizontal="center" vertical="center"/>
    </xf>
    <xf numFmtId="0" fontId="54" fillId="0" borderId="70" xfId="0" applyFont="1" applyFill="1" applyBorder="1" applyAlignment="1">
      <alignment vertical="center"/>
    </xf>
    <xf numFmtId="0" fontId="11" fillId="0" borderId="70" xfId="0" applyFont="1" applyFill="1" applyBorder="1" applyAlignment="1">
      <alignment vertical="center"/>
    </xf>
    <xf numFmtId="0" fontId="17" fillId="0" borderId="16" xfId="0" applyFont="1" applyBorder="1" applyAlignment="1">
      <alignment horizontal="right"/>
    </xf>
    <xf numFmtId="0" fontId="10" fillId="0" borderId="16" xfId="0" applyFont="1" applyBorder="1" applyAlignment="1"/>
    <xf numFmtId="0" fontId="68" fillId="0" borderId="16" xfId="0" applyFont="1" applyBorder="1" applyAlignment="1">
      <alignment horizontal="center"/>
    </xf>
    <xf numFmtId="0" fontId="17" fillId="0" borderId="16" xfId="0" applyFont="1" applyBorder="1" applyAlignment="1">
      <alignment horizontal="center"/>
    </xf>
    <xf numFmtId="0" fontId="10" fillId="0" borderId="17" xfId="0" applyFont="1" applyBorder="1" applyAlignment="1">
      <alignment horizontal="center"/>
    </xf>
    <xf numFmtId="0" fontId="10" fillId="0" borderId="16" xfId="0" applyFont="1" applyBorder="1" applyAlignment="1">
      <alignment horizontal="center"/>
    </xf>
    <xf numFmtId="0" fontId="11" fillId="0" borderId="16" xfId="0" applyFont="1" applyBorder="1" applyAlignment="1">
      <alignment horizontal="center"/>
    </xf>
    <xf numFmtId="2" fontId="12" fillId="0" borderId="5" xfId="0" applyNumberFormat="1" applyFont="1" applyBorder="1"/>
    <xf numFmtId="2" fontId="12" fillId="0" borderId="59" xfId="0" applyNumberFormat="1" applyFont="1" applyBorder="1"/>
    <xf numFmtId="2" fontId="12" fillId="0" borderId="4" xfId="0" applyNumberFormat="1" applyFont="1" applyBorder="1"/>
    <xf numFmtId="2" fontId="12" fillId="0" borderId="52" xfId="0" applyNumberFormat="1" applyFont="1" applyBorder="1"/>
    <xf numFmtId="2" fontId="12" fillId="0" borderId="103" xfId="0" applyNumberFormat="1" applyFont="1" applyBorder="1"/>
    <xf numFmtId="2" fontId="12" fillId="0" borderId="65" xfId="0" applyNumberFormat="1" applyFont="1" applyBorder="1"/>
    <xf numFmtId="2" fontId="12" fillId="0" borderId="2" xfId="0" applyNumberFormat="1" applyFont="1" applyBorder="1"/>
    <xf numFmtId="2" fontId="12" fillId="0" borderId="58" xfId="0" applyNumberFormat="1" applyFont="1" applyBorder="1"/>
    <xf numFmtId="2" fontId="12" fillId="0" borderId="51" xfId="0" applyNumberFormat="1" applyFont="1" applyBorder="1"/>
    <xf numFmtId="2" fontId="12" fillId="0" borderId="24" xfId="0" applyNumberFormat="1" applyFont="1" applyBorder="1"/>
    <xf numFmtId="0" fontId="12" fillId="0" borderId="36" xfId="0" applyFont="1" applyBorder="1" applyAlignment="1">
      <alignment horizontal="center"/>
    </xf>
    <xf numFmtId="0" fontId="12" fillId="0" borderId="22" xfId="0" applyFont="1" applyBorder="1"/>
    <xf numFmtId="2" fontId="12" fillId="0" borderId="56" xfId="0" applyNumberFormat="1" applyFont="1" applyBorder="1"/>
    <xf numFmtId="2" fontId="12" fillId="0" borderId="43" xfId="0" applyNumberFormat="1" applyFont="1" applyBorder="1"/>
    <xf numFmtId="0" fontId="54" fillId="0" borderId="49" xfId="0" applyFont="1" applyBorder="1" applyAlignment="1">
      <alignment vertical="center"/>
    </xf>
    <xf numFmtId="0" fontId="10" fillId="0" borderId="112" xfId="0" applyFont="1" applyBorder="1" applyAlignment="1">
      <alignment vertical="center"/>
    </xf>
    <xf numFmtId="0" fontId="10" fillId="0" borderId="110" xfId="0" applyFont="1" applyBorder="1" applyAlignment="1">
      <alignment vertical="center"/>
    </xf>
    <xf numFmtId="0" fontId="10" fillId="0" borderId="110" xfId="0" applyFont="1" applyBorder="1" applyAlignment="1">
      <alignment horizontal="center"/>
    </xf>
    <xf numFmtId="0" fontId="10" fillId="0" borderId="113" xfId="0" applyFont="1" applyBorder="1" applyAlignment="1">
      <alignment vertical="center"/>
    </xf>
    <xf numFmtId="0" fontId="41" fillId="0" borderId="3" xfId="0" applyFont="1" applyBorder="1" applyAlignment="1">
      <alignment horizontal="left" wrapText="1"/>
    </xf>
    <xf numFmtId="0" fontId="41" fillId="0" borderId="4" xfId="0" applyFont="1" applyBorder="1" applyAlignment="1">
      <alignment horizontal="left" wrapText="1"/>
    </xf>
    <xf numFmtId="1" fontId="15" fillId="0" borderId="1" xfId="1" applyNumberFormat="1" applyFont="1" applyBorder="1" applyAlignment="1">
      <alignment horizontal="center" vertical="top"/>
    </xf>
    <xf numFmtId="0" fontId="42" fillId="0" borderId="49" xfId="1" applyFont="1" applyBorder="1" applyAlignment="1">
      <alignment horizontal="center" vertical="top" wrapText="1"/>
    </xf>
    <xf numFmtId="0" fontId="42" fillId="0" borderId="4" xfId="1" applyFont="1" applyBorder="1" applyAlignment="1">
      <alignment horizontal="center" vertical="top" wrapText="1"/>
    </xf>
    <xf numFmtId="0" fontId="42" fillId="0" borderId="3" xfId="1" applyFont="1" applyBorder="1" applyAlignment="1">
      <alignment horizontal="center" vertical="top" wrapText="1"/>
    </xf>
    <xf numFmtId="0" fontId="41" fillId="0" borderId="3" xfId="0" applyFont="1" applyBorder="1" applyAlignment="1">
      <alignment horizontal="left"/>
    </xf>
    <xf numFmtId="0" fontId="41" fillId="0" borderId="49" xfId="0" applyFont="1" applyBorder="1" applyAlignment="1">
      <alignment horizontal="left"/>
    </xf>
    <xf numFmtId="0" fontId="15" fillId="0" borderId="3" xfId="0" applyFont="1" applyBorder="1" applyAlignment="1">
      <alignment horizontal="left" wrapText="1"/>
    </xf>
    <xf numFmtId="0" fontId="15" fillId="0" borderId="49" xfId="0" applyFont="1" applyBorder="1" applyAlignment="1">
      <alignment horizontal="left" wrapText="1"/>
    </xf>
    <xf numFmtId="0" fontId="15" fillId="0" borderId="4" xfId="0" applyFont="1" applyBorder="1" applyAlignment="1">
      <alignment horizontal="left" wrapText="1"/>
    </xf>
    <xf numFmtId="0" fontId="15" fillId="0" borderId="3" xfId="0" applyFont="1" applyBorder="1" applyAlignment="1">
      <alignment horizontal="left"/>
    </xf>
    <xf numFmtId="0" fontId="15" fillId="0" borderId="49" xfId="0" applyFont="1" applyBorder="1" applyAlignment="1">
      <alignment horizontal="left"/>
    </xf>
    <xf numFmtId="0" fontId="15" fillId="0" borderId="4" xfId="0" applyFont="1" applyBorder="1" applyAlignment="1">
      <alignment horizontal="left"/>
    </xf>
    <xf numFmtId="0" fontId="41" fillId="0" borderId="49" xfId="0" applyFont="1" applyBorder="1" applyAlignment="1">
      <alignment horizontal="left" wrapText="1"/>
    </xf>
    <xf numFmtId="0" fontId="8" fillId="0" borderId="40" xfId="1" applyFont="1" applyBorder="1" applyAlignment="1">
      <alignment horizontal="left" vertical="center"/>
    </xf>
    <xf numFmtId="0" fontId="8" fillId="0" borderId="0" xfId="1" applyFont="1" applyBorder="1" applyAlignment="1">
      <alignment horizontal="left" vertical="center"/>
    </xf>
    <xf numFmtId="0" fontId="8" fillId="0" borderId="72" xfId="1" applyFont="1" applyBorder="1" applyAlignment="1">
      <alignment horizontal="left" vertical="center"/>
    </xf>
    <xf numFmtId="0" fontId="8" fillId="0" borderId="24" xfId="1" applyFont="1" applyBorder="1" applyAlignment="1">
      <alignment horizontal="left" vertical="center"/>
    </xf>
    <xf numFmtId="0" fontId="8" fillId="0" borderId="6" xfId="1" applyFont="1" applyBorder="1" applyAlignment="1">
      <alignment horizontal="left" vertical="center"/>
    </xf>
    <xf numFmtId="0" fontId="8" fillId="0" borderId="59" xfId="1" applyFont="1" applyBorder="1" applyAlignment="1">
      <alignment horizontal="left" vertical="center"/>
    </xf>
    <xf numFmtId="0" fontId="12" fillId="0" borderId="6" xfId="1" applyFont="1" applyBorder="1" applyAlignment="1">
      <alignment horizontal="center"/>
    </xf>
    <xf numFmtId="0" fontId="20" fillId="0" borderId="1" xfId="1" applyFont="1" applyBorder="1" applyAlignment="1">
      <alignment horizontal="center" vertical="center"/>
    </xf>
    <xf numFmtId="0" fontId="4" fillId="0" borderId="0" xfId="1" applyFont="1" applyBorder="1" applyAlignment="1">
      <alignment horizontal="left"/>
    </xf>
    <xf numFmtId="0" fontId="6" fillId="0" borderId="0" xfId="2" applyFont="1" applyFill="1" applyBorder="1" applyAlignment="1">
      <alignment horizontal="left" vertical="center"/>
    </xf>
    <xf numFmtId="0" fontId="8" fillId="0" borderId="0" xfId="1" applyFont="1" applyBorder="1" applyAlignment="1">
      <alignment horizontal="left" vertical="center" wrapText="1"/>
    </xf>
    <xf numFmtId="0" fontId="8" fillId="0" borderId="72" xfId="1" applyFont="1" applyBorder="1" applyAlignment="1">
      <alignment horizontal="left" vertical="center" wrapText="1"/>
    </xf>
    <xf numFmtId="0" fontId="15" fillId="0" borderId="41" xfId="1" applyFont="1" applyBorder="1" applyAlignment="1">
      <alignment horizontal="center" vertical="top"/>
    </xf>
    <xf numFmtId="0" fontId="15" fillId="0" borderId="41" xfId="1" applyFont="1" applyBorder="1" applyAlignment="1">
      <alignment horizontal="center" vertical="top" wrapText="1"/>
    </xf>
    <xf numFmtId="0" fontId="8" fillId="0" borderId="43" xfId="1" applyFont="1" applyBorder="1" applyAlignment="1">
      <alignment horizontal="left" vertical="center"/>
    </xf>
    <xf numFmtId="0" fontId="8" fillId="0" borderId="41" xfId="1" applyFont="1" applyBorder="1" applyAlignment="1">
      <alignment horizontal="left" vertical="center"/>
    </xf>
    <xf numFmtId="0" fontId="8" fillId="0" borderId="61" xfId="1" applyFont="1" applyBorder="1" applyAlignment="1">
      <alignment horizontal="left" vertical="center"/>
    </xf>
    <xf numFmtId="0" fontId="15" fillId="0" borderId="1" xfId="0" applyFont="1" applyBorder="1" applyAlignment="1">
      <alignment horizontal="left"/>
    </xf>
    <xf numFmtId="0" fontId="15" fillId="0" borderId="1" xfId="0" applyFont="1" applyBorder="1" applyAlignment="1">
      <alignment horizontal="left" wrapText="1"/>
    </xf>
    <xf numFmtId="0" fontId="33" fillId="0" borderId="3" xfId="0" applyFont="1" applyBorder="1" applyAlignment="1">
      <alignment horizontal="left"/>
    </xf>
    <xf numFmtId="0" fontId="33" fillId="0" borderId="49" xfId="0" applyFont="1" applyBorder="1" applyAlignment="1">
      <alignment horizontal="left"/>
    </xf>
    <xf numFmtId="0" fontId="33" fillId="0" borderId="4" xfId="0" applyFont="1" applyBorder="1" applyAlignment="1">
      <alignment horizontal="left"/>
    </xf>
    <xf numFmtId="0" fontId="33" fillId="0" borderId="1" xfId="0" applyFont="1" applyBorder="1" applyAlignment="1">
      <alignment horizontal="left"/>
    </xf>
    <xf numFmtId="0" fontId="5" fillId="0" borderId="0" xfId="1" applyFont="1" applyBorder="1" applyAlignment="1">
      <alignment horizontal="center" vertical="center"/>
    </xf>
    <xf numFmtId="0" fontId="24" fillId="0" borderId="0" xfId="1" applyFont="1" applyAlignment="1">
      <alignment horizontal="center"/>
    </xf>
    <xf numFmtId="0" fontId="9" fillId="0" borderId="2"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center" vertical="center"/>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43" xfId="1" applyFont="1" applyBorder="1" applyAlignment="1">
      <alignment horizontal="center" vertical="center" wrapText="1"/>
    </xf>
    <xf numFmtId="0" fontId="9" fillId="0" borderId="41" xfId="1" applyFont="1" applyBorder="1" applyAlignment="1">
      <alignment horizontal="center" vertical="center" wrapText="1"/>
    </xf>
    <xf numFmtId="0" fontId="9" fillId="0" borderId="61" xfId="1" applyFont="1" applyBorder="1" applyAlignment="1">
      <alignment horizontal="center" vertical="center" wrapText="1"/>
    </xf>
    <xf numFmtId="0" fontId="9" fillId="0" borderId="40" xfId="1" applyFont="1" applyBorder="1" applyAlignment="1">
      <alignment horizontal="center" vertical="center" wrapText="1"/>
    </xf>
    <xf numFmtId="0" fontId="9" fillId="0" borderId="0" xfId="1" applyFont="1" applyBorder="1" applyAlignment="1">
      <alignment horizontal="center" vertical="center" wrapText="1"/>
    </xf>
    <xf numFmtId="0" fontId="9" fillId="0" borderId="72" xfId="1" applyFont="1" applyBorder="1" applyAlignment="1">
      <alignment horizontal="center" vertical="center" wrapText="1"/>
    </xf>
    <xf numFmtId="0" fontId="22" fillId="0" borderId="0" xfId="1" applyFont="1" applyBorder="1" applyAlignment="1">
      <alignment horizontal="right" vertical="center"/>
    </xf>
    <xf numFmtId="0" fontId="22" fillId="0" borderId="0" xfId="1" applyFont="1" applyAlignment="1">
      <alignment horizontal="right"/>
    </xf>
    <xf numFmtId="0" fontId="22" fillId="0" borderId="3" xfId="1" applyFont="1" applyBorder="1" applyAlignment="1">
      <alignment horizontal="center" vertical="center"/>
    </xf>
    <xf numFmtId="0" fontId="22" fillId="0" borderId="49" xfId="1" applyFont="1" applyBorder="1" applyAlignment="1">
      <alignment horizontal="center" vertical="center"/>
    </xf>
    <xf numFmtId="0" fontId="22" fillId="0" borderId="4" xfId="1" applyFont="1" applyBorder="1" applyAlignment="1">
      <alignment horizontal="center" vertical="center"/>
    </xf>
    <xf numFmtId="0" fontId="22" fillId="0" borderId="0" xfId="1" applyFont="1" applyAlignment="1">
      <alignment horizontal="left" vertical="center"/>
    </xf>
    <xf numFmtId="0" fontId="22" fillId="0" borderId="0" xfId="1" applyFont="1" applyAlignment="1">
      <alignment horizontal="right" vertical="center"/>
    </xf>
    <xf numFmtId="0" fontId="22" fillId="0" borderId="3" xfId="2" applyFont="1" applyFill="1" applyBorder="1" applyAlignment="1">
      <alignment horizontal="center" vertical="center"/>
    </xf>
    <xf numFmtId="0" fontId="22" fillId="0" borderId="4" xfId="2" applyFont="1" applyFill="1" applyBorder="1" applyAlignment="1">
      <alignment horizontal="center" vertical="center"/>
    </xf>
    <xf numFmtId="0" fontId="9" fillId="0" borderId="110" xfId="1" applyFont="1" applyBorder="1" applyAlignment="1">
      <alignment horizontal="center" vertical="center" wrapText="1"/>
    </xf>
    <xf numFmtId="0" fontId="25" fillId="0" borderId="0" xfId="2" applyFont="1" applyFill="1" applyBorder="1" applyAlignment="1">
      <alignment horizontal="right" vertical="center"/>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49" xfId="1" applyFont="1" applyBorder="1" applyAlignment="1">
      <alignment horizontal="center" vertical="center" wrapText="1"/>
    </xf>
    <xf numFmtId="0" fontId="46" fillId="0" borderId="1" xfId="0" applyFont="1" applyBorder="1" applyAlignment="1">
      <alignment horizontal="center" vertical="center"/>
    </xf>
    <xf numFmtId="0" fontId="46" fillId="0" borderId="46" xfId="0" applyFont="1" applyBorder="1" applyAlignment="1">
      <alignment horizontal="center" vertical="center"/>
    </xf>
    <xf numFmtId="0" fontId="12" fillId="0" borderId="41" xfId="0" applyFont="1" applyBorder="1" applyAlignment="1">
      <alignment horizontal="center" vertical="center"/>
    </xf>
    <xf numFmtId="0" fontId="11" fillId="0" borderId="0" xfId="0" applyFont="1" applyBorder="1" applyAlignment="1">
      <alignment horizontal="center" vertical="center"/>
    </xf>
    <xf numFmtId="0" fontId="28" fillId="0" borderId="0" xfId="0" applyFont="1" applyBorder="1" applyAlignment="1">
      <alignment horizontal="left" vertical="center" wrapText="1"/>
    </xf>
    <xf numFmtId="0" fontId="28" fillId="0" borderId="0" xfId="0" applyFont="1" applyBorder="1" applyAlignment="1">
      <alignment horizontal="left" vertical="center"/>
    </xf>
    <xf numFmtId="0" fontId="12" fillId="0" borderId="0" xfId="0" applyFont="1" applyAlignment="1">
      <alignment horizontal="left" vertical="center"/>
    </xf>
    <xf numFmtId="0" fontId="12" fillId="0" borderId="6" xfId="0" applyFont="1" applyBorder="1" applyAlignment="1">
      <alignment horizontal="center" vertical="center"/>
    </xf>
    <xf numFmtId="0" fontId="31" fillId="0" borderId="0" xfId="0" applyFont="1" applyBorder="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right" vertical="center"/>
    </xf>
    <xf numFmtId="0" fontId="12" fillId="0" borderId="0" xfId="0" applyFont="1" applyBorder="1" applyAlignment="1">
      <alignment horizontal="center" vertical="center"/>
    </xf>
    <xf numFmtId="0" fontId="12" fillId="0" borderId="0" xfId="0" applyFont="1" applyAlignment="1">
      <alignment horizontal="left" vertical="top" wrapText="1"/>
    </xf>
    <xf numFmtId="0" fontId="10" fillId="0" borderId="33" xfId="0" applyFont="1" applyBorder="1" applyAlignment="1">
      <alignment horizontal="center" vertical="center" wrapText="1"/>
    </xf>
    <xf numFmtId="0" fontId="10" fillId="0" borderId="37" xfId="0" applyFont="1" applyBorder="1" applyAlignment="1">
      <alignment horizontal="center" vertical="center" wrapText="1"/>
    </xf>
    <xf numFmtId="0" fontId="33" fillId="0" borderId="0" xfId="0" applyFont="1" applyAlignment="1">
      <alignment horizontal="center"/>
    </xf>
    <xf numFmtId="0" fontId="46" fillId="0" borderId="51" xfId="0" applyFont="1" applyBorder="1" applyAlignment="1">
      <alignment horizontal="center" vertical="center"/>
    </xf>
    <xf numFmtId="0" fontId="46" fillId="0" borderId="55" xfId="0" applyFont="1" applyBorder="1" applyAlignment="1">
      <alignment horizontal="center" vertical="center"/>
    </xf>
    <xf numFmtId="0" fontId="10" fillId="0" borderId="27"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51" xfId="0" applyFont="1" applyBorder="1" applyAlignment="1">
      <alignment horizontal="center" vertical="center" wrapText="1"/>
    </xf>
    <xf numFmtId="9" fontId="46" fillId="0" borderId="51" xfId="0" applyNumberFormat="1" applyFont="1" applyBorder="1" applyAlignment="1">
      <alignment horizontal="center" vertical="center"/>
    </xf>
    <xf numFmtId="9" fontId="46" fillId="0" borderId="1" xfId="0" applyNumberFormat="1" applyFont="1" applyBorder="1" applyAlignment="1">
      <alignment horizontal="center" vertical="center"/>
    </xf>
    <xf numFmtId="0" fontId="28" fillId="0" borderId="27" xfId="0" applyFont="1" applyBorder="1" applyAlignment="1">
      <alignment horizontal="center" vertical="center" wrapText="1"/>
    </xf>
    <xf numFmtId="0" fontId="28" fillId="0" borderId="1"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51" xfId="0" applyFont="1" applyBorder="1" applyAlignment="1">
      <alignment horizontal="center" vertical="center" wrapText="1"/>
    </xf>
    <xf numFmtId="0" fontId="10" fillId="0" borderId="47" xfId="0" applyFont="1" applyBorder="1" applyAlignment="1">
      <alignment horizontal="center" vertical="center"/>
    </xf>
    <xf numFmtId="0" fontId="10" fillId="0" borderId="46" xfId="0" applyFont="1" applyBorder="1" applyAlignment="1">
      <alignment horizontal="center" vertical="center"/>
    </xf>
    <xf numFmtId="0" fontId="28" fillId="0" borderId="25"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61" xfId="0" applyFont="1" applyBorder="1" applyAlignment="1">
      <alignment horizontal="center" vertical="center" wrapText="1"/>
    </xf>
    <xf numFmtId="0" fontId="28" fillId="0" borderId="78"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59" xfId="0" applyFont="1" applyBorder="1" applyAlignment="1">
      <alignment horizontal="center" vertical="center" wrapText="1"/>
    </xf>
    <xf numFmtId="2" fontId="46" fillId="0" borderId="1" xfId="0" applyNumberFormat="1" applyFont="1" applyBorder="1" applyAlignment="1">
      <alignment horizontal="center" vertical="center"/>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8" fillId="0" borderId="101" xfId="0" applyFont="1" applyBorder="1" applyAlignment="1">
      <alignment horizontal="center" vertical="center"/>
    </xf>
    <xf numFmtId="0" fontId="28" fillId="0" borderId="78" xfId="0" applyFont="1" applyBorder="1" applyAlignment="1">
      <alignment horizontal="center" vertical="center"/>
    </xf>
    <xf numFmtId="0" fontId="28" fillId="0" borderId="6" xfId="0" applyFont="1" applyBorder="1" applyAlignment="1">
      <alignment horizontal="center" vertical="center"/>
    </xf>
    <xf numFmtId="0" fontId="28" fillId="0" borderId="59" xfId="0" applyFont="1" applyBorder="1" applyAlignment="1">
      <alignment horizontal="center" vertical="center"/>
    </xf>
    <xf numFmtId="0" fontId="11" fillId="0" borderId="4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2" xfId="0" applyFont="1" applyBorder="1" applyAlignment="1">
      <alignment horizontal="center" vertical="center" wrapText="1"/>
    </xf>
    <xf numFmtId="0" fontId="20" fillId="0" borderId="38" xfId="0" applyFont="1" applyBorder="1" applyAlignment="1">
      <alignment horizontal="center" vertical="center"/>
    </xf>
    <xf numFmtId="0" fontId="20" fillId="0" borderId="52" xfId="0" applyFont="1" applyBorder="1" applyAlignment="1">
      <alignment horizontal="center" vertical="center"/>
    </xf>
    <xf numFmtId="0" fontId="20" fillId="0" borderId="57" xfId="0" applyFont="1" applyBorder="1" applyAlignment="1">
      <alignment horizontal="center" vertical="center"/>
    </xf>
    <xf numFmtId="0" fontId="12" fillId="0" borderId="0" xfId="0" applyFont="1" applyAlignment="1">
      <alignment horizontal="right" vertical="center" wrapText="1"/>
    </xf>
    <xf numFmtId="0" fontId="12" fillId="0" borderId="6" xfId="0" applyFont="1" applyBorder="1" applyAlignment="1">
      <alignment horizontal="center" vertical="center" wrapText="1"/>
    </xf>
    <xf numFmtId="0" fontId="11" fillId="0" borderId="21" xfId="0" applyFont="1" applyBorder="1" applyAlignment="1">
      <alignment horizontal="center" vertical="center"/>
    </xf>
    <xf numFmtId="0" fontId="11" fillId="0" borderId="49" xfId="0" applyFont="1" applyBorder="1" applyAlignment="1">
      <alignment horizontal="center" vertical="center"/>
    </xf>
    <xf numFmtId="0" fontId="11" fillId="0" borderId="22"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58" xfId="0" applyFont="1" applyBorder="1" applyAlignment="1">
      <alignment horizontal="center" vertical="center"/>
    </xf>
    <xf numFmtId="0" fontId="11" fillId="0" borderId="51" xfId="0" applyFont="1" applyBorder="1" applyAlignment="1">
      <alignment horizontal="center" vertical="center"/>
    </xf>
    <xf numFmtId="0" fontId="12" fillId="0" borderId="64" xfId="0" applyFont="1" applyBorder="1" applyAlignment="1">
      <alignment horizontal="left"/>
    </xf>
    <xf numFmtId="0" fontId="12" fillId="0" borderId="79" xfId="0" applyFont="1" applyBorder="1" applyAlignment="1">
      <alignment horizontal="left"/>
    </xf>
    <xf numFmtId="0" fontId="12" fillId="0" borderId="3" xfId="0" applyFont="1" applyBorder="1" applyAlignment="1">
      <alignment horizontal="left"/>
    </xf>
    <xf numFmtId="0" fontId="12" fillId="0" borderId="22" xfId="0" applyFont="1" applyBorder="1" applyAlignment="1">
      <alignment horizontal="left"/>
    </xf>
    <xf numFmtId="0" fontId="28" fillId="0" borderId="2" xfId="0" applyFont="1" applyBorder="1" applyAlignment="1">
      <alignment horizontal="center" vertical="top" wrapText="1"/>
    </xf>
    <xf numFmtId="0" fontId="28" fillId="0" borderId="5" xfId="0" applyFont="1" applyBorder="1" applyAlignment="1">
      <alignment horizontal="center" vertical="top" wrapText="1"/>
    </xf>
    <xf numFmtId="0" fontId="12" fillId="0" borderId="49" xfId="0" applyFont="1" applyBorder="1" applyAlignment="1">
      <alignment horizontal="left"/>
    </xf>
    <xf numFmtId="0" fontId="28" fillId="0" borderId="27" xfId="0" applyFont="1" applyBorder="1" applyAlignment="1">
      <alignment horizontal="center" vertical="center"/>
    </xf>
    <xf numFmtId="0" fontId="28" fillId="0" borderId="1" xfId="0" applyFont="1" applyBorder="1" applyAlignment="1">
      <alignment horizontal="center" vertical="center"/>
    </xf>
    <xf numFmtId="0" fontId="5" fillId="0" borderId="0" xfId="0" applyFont="1" applyAlignment="1">
      <alignment horizontal="center" vertical="center"/>
    </xf>
    <xf numFmtId="0" fontId="13" fillId="0" borderId="10" xfId="0" applyFont="1" applyBorder="1" applyAlignment="1">
      <alignment horizontal="center" vertical="center"/>
    </xf>
    <xf numFmtId="0" fontId="13" fillId="0" borderId="18" xfId="0" applyFont="1" applyBorder="1" applyAlignment="1">
      <alignment horizontal="center" vertical="center"/>
    </xf>
    <xf numFmtId="0" fontId="13" fillId="0" borderId="11" xfId="0" applyFont="1" applyBorder="1" applyAlignment="1">
      <alignment horizontal="center" vertical="center"/>
    </xf>
    <xf numFmtId="0" fontId="11" fillId="0" borderId="78" xfId="0" applyFont="1" applyBorder="1" applyAlignment="1">
      <alignment horizontal="center" vertical="center"/>
    </xf>
    <xf numFmtId="0" fontId="11" fillId="0" borderId="6" xfId="0" applyFont="1" applyBorder="1" applyAlignment="1">
      <alignment horizontal="center" vertical="center"/>
    </xf>
    <xf numFmtId="0" fontId="11" fillId="0" borderId="76" xfId="0" applyFont="1" applyBorder="1" applyAlignment="1">
      <alignment horizontal="center" vertical="center"/>
    </xf>
    <xf numFmtId="0" fontId="28" fillId="0" borderId="0" xfId="0" applyFont="1" applyAlignment="1">
      <alignment horizontal="center"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7" xfId="0" applyFont="1" applyBorder="1" applyAlignment="1">
      <alignment horizontal="center" vertical="center" wrapText="1"/>
    </xf>
    <xf numFmtId="0" fontId="26" fillId="0" borderId="3" xfId="0" applyFont="1" applyBorder="1" applyAlignment="1">
      <alignment horizontal="center" vertical="center"/>
    </xf>
    <xf numFmtId="0" fontId="26" fillId="0" borderId="49" xfId="0" applyFont="1" applyBorder="1" applyAlignment="1">
      <alignment horizontal="center" vertical="center"/>
    </xf>
    <xf numFmtId="0" fontId="26" fillId="0" borderId="4" xfId="0" applyFont="1" applyBorder="1" applyAlignment="1">
      <alignment horizontal="center" vertical="center"/>
    </xf>
    <xf numFmtId="0" fontId="45" fillId="0" borderId="3" xfId="0" applyFont="1" applyBorder="1" applyAlignment="1">
      <alignment horizontal="left"/>
    </xf>
    <xf numFmtId="0" fontId="45" fillId="0" borderId="22" xfId="0" applyFont="1" applyBorder="1" applyAlignment="1">
      <alignment horizontal="left"/>
    </xf>
    <xf numFmtId="0" fontId="11" fillId="4" borderId="21" xfId="0" applyFont="1" applyFill="1" applyBorder="1" applyAlignment="1">
      <alignment horizontal="center" vertical="center"/>
    </xf>
    <xf numFmtId="0" fontId="11" fillId="4" borderId="49" xfId="0" applyFont="1" applyFill="1" applyBorder="1" applyAlignment="1">
      <alignment horizontal="center" vertical="center"/>
    </xf>
    <xf numFmtId="0" fontId="11" fillId="4" borderId="22" xfId="0" applyFont="1" applyFill="1" applyBorder="1" applyAlignment="1">
      <alignment horizontal="center" vertical="center"/>
    </xf>
    <xf numFmtId="0" fontId="45" fillId="0" borderId="50" xfId="0" applyFont="1" applyBorder="1" applyAlignment="1">
      <alignment horizontal="left"/>
    </xf>
    <xf numFmtId="0" fontId="45" fillId="0" borderId="8" xfId="0" applyFont="1" applyBorder="1" applyAlignment="1">
      <alignment horizontal="left"/>
    </xf>
    <xf numFmtId="0" fontId="13" fillId="0" borderId="29" xfId="0" applyFont="1" applyBorder="1" applyAlignment="1">
      <alignment horizontal="center" vertical="top" wrapText="1"/>
    </xf>
    <xf numFmtId="0" fontId="13" fillId="0" borderId="33" xfId="0" applyFont="1" applyBorder="1" applyAlignment="1">
      <alignment horizontal="center" vertical="top" wrapText="1"/>
    </xf>
    <xf numFmtId="0" fontId="13" fillId="0" borderId="32" xfId="0" applyFont="1" applyBorder="1" applyAlignment="1">
      <alignment horizontal="center" vertical="top" wrapText="1"/>
    </xf>
    <xf numFmtId="0" fontId="13" fillId="0" borderId="37" xfId="0" applyFont="1" applyBorder="1" applyAlignment="1">
      <alignment horizontal="center" vertical="top" wrapText="1"/>
    </xf>
    <xf numFmtId="0" fontId="26" fillId="0" borderId="40" xfId="0" applyFont="1" applyBorder="1" applyAlignment="1">
      <alignment horizontal="right" vertical="center"/>
    </xf>
    <xf numFmtId="0" fontId="26" fillId="0" borderId="0" xfId="0" applyFont="1" applyBorder="1" applyAlignment="1">
      <alignment horizontal="right" vertical="center"/>
    </xf>
    <xf numFmtId="0" fontId="26" fillId="0" borderId="72" xfId="0" applyFont="1" applyBorder="1" applyAlignment="1">
      <alignment horizontal="right" vertical="center"/>
    </xf>
    <xf numFmtId="0" fontId="26" fillId="0" borderId="0" xfId="0" applyFont="1" applyAlignment="1">
      <alignment horizontal="right" vertical="center"/>
    </xf>
    <xf numFmtId="0" fontId="10" fillId="0" borderId="21" xfId="0" applyFont="1" applyBorder="1" applyAlignment="1">
      <alignment horizontal="center" vertical="center"/>
    </xf>
    <xf numFmtId="0" fontId="10" fillId="0" borderId="49" xfId="0" applyFont="1" applyBorder="1" applyAlignment="1">
      <alignment horizontal="center" vertical="center"/>
    </xf>
    <xf numFmtId="0" fontId="10" fillId="0" borderId="22" xfId="0" applyFont="1" applyBorder="1" applyAlignment="1">
      <alignment horizontal="center" vertical="center"/>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7" xfId="0" applyFont="1" applyBorder="1" applyAlignment="1">
      <alignment horizontal="center" vertical="center" wrapText="1"/>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1" fillId="0" borderId="79" xfId="0" applyFont="1" applyBorder="1" applyAlignment="1">
      <alignment horizontal="center" vertical="center"/>
    </xf>
    <xf numFmtId="0" fontId="12" fillId="0" borderId="50" xfId="0" applyFont="1" applyBorder="1" applyAlignment="1">
      <alignment horizontal="left"/>
    </xf>
    <xf numFmtId="0" fontId="12" fillId="0" borderId="8" xfId="0" applyFont="1" applyBorder="1" applyAlignment="1">
      <alignment horizontal="left"/>
    </xf>
    <xf numFmtId="0" fontId="12" fillId="0" borderId="3" xfId="0" applyFont="1" applyBorder="1" applyAlignment="1">
      <alignment horizontal="left" wrapText="1"/>
    </xf>
    <xf numFmtId="0" fontId="12" fillId="0" borderId="49" xfId="0" applyFont="1" applyBorder="1" applyAlignment="1">
      <alignment horizontal="left" wrapText="1"/>
    </xf>
    <xf numFmtId="2" fontId="46" fillId="0" borderId="51" xfId="0" applyNumberFormat="1" applyFont="1" applyBorder="1" applyAlignment="1">
      <alignment horizontal="center" vertical="center"/>
    </xf>
    <xf numFmtId="0" fontId="11" fillId="0" borderId="112" xfId="0" applyFont="1" applyBorder="1" applyAlignment="1">
      <alignment horizontal="center" vertical="center" wrapText="1"/>
    </xf>
    <xf numFmtId="0" fontId="11" fillId="0" borderId="110"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11" fillId="0" borderId="11" xfId="0" applyFont="1" applyBorder="1" applyAlignment="1">
      <alignment horizontal="center" vertical="center"/>
    </xf>
    <xf numFmtId="0" fontId="13" fillId="0" borderId="73" xfId="0" applyFont="1" applyBorder="1" applyAlignment="1">
      <alignment horizontal="center" vertical="center" wrapText="1"/>
    </xf>
    <xf numFmtId="0" fontId="13" fillId="0" borderId="8" xfId="0" applyFont="1" applyBorder="1" applyAlignment="1">
      <alignment horizontal="center" vertical="center" wrapText="1"/>
    </xf>
    <xf numFmtId="0" fontId="10" fillId="0" borderId="28" xfId="0" applyFont="1" applyBorder="1" applyAlignment="1">
      <alignment horizontal="right" vertical="center" wrapText="1"/>
    </xf>
    <xf numFmtId="0" fontId="10" fillId="0" borderId="29" xfId="0" applyFont="1" applyBorder="1" applyAlignment="1">
      <alignment horizontal="right" vertical="center" wrapText="1"/>
    </xf>
    <xf numFmtId="0" fontId="10" fillId="0" borderId="31" xfId="0" applyFont="1" applyBorder="1" applyAlignment="1">
      <alignment horizontal="right" vertical="center" wrapText="1"/>
    </xf>
    <xf numFmtId="0" fontId="10" fillId="0" borderId="32" xfId="0" applyFont="1" applyBorder="1" applyAlignment="1">
      <alignment horizontal="right" vertical="center" wrapText="1"/>
    </xf>
    <xf numFmtId="0" fontId="67" fillId="0" borderId="0" xfId="0" applyFont="1" applyAlignment="1">
      <alignment horizontal="center" vertical="center"/>
    </xf>
    <xf numFmtId="0" fontId="13" fillId="0" borderId="7" xfId="0" applyFont="1" applyBorder="1" applyAlignment="1">
      <alignment horizontal="center" vertical="center"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15" fillId="0" borderId="0" xfId="0" applyFont="1" applyBorder="1" applyAlignment="1">
      <alignment horizontal="center"/>
    </xf>
    <xf numFmtId="0" fontId="15" fillId="0" borderId="0" xfId="0" applyFont="1" applyAlignment="1">
      <alignment horizontal="center"/>
    </xf>
    <xf numFmtId="0" fontId="11" fillId="0" borderId="0" xfId="0" applyFont="1" applyAlignment="1">
      <alignment wrapText="1"/>
    </xf>
    <xf numFmtId="0" fontId="11" fillId="0" borderId="0" xfId="0" applyFont="1" applyAlignment="1">
      <alignment horizontal="left" wrapText="1"/>
    </xf>
    <xf numFmtId="0" fontId="11" fillId="0" borderId="0" xfId="0" applyFont="1" applyAlignment="1">
      <alignment horizontal="left" vertical="top" wrapText="1"/>
    </xf>
    <xf numFmtId="0" fontId="11" fillId="0" borderId="16" xfId="0" applyFont="1" applyBorder="1" applyAlignment="1">
      <alignment horizontal="center" vertical="center" wrapText="1"/>
    </xf>
    <xf numFmtId="0" fontId="11" fillId="0" borderId="21" xfId="1" applyFont="1" applyBorder="1" applyAlignment="1">
      <alignment horizontal="center" vertical="top"/>
    </xf>
    <xf numFmtId="0" fontId="11" fillId="0" borderId="22" xfId="1" applyFont="1" applyBorder="1" applyAlignment="1">
      <alignment horizontal="center" vertical="top"/>
    </xf>
    <xf numFmtId="0" fontId="11" fillId="0" borderId="41" xfId="0" applyFont="1" applyBorder="1" applyAlignment="1">
      <alignment horizontal="center"/>
    </xf>
    <xf numFmtId="0" fontId="28" fillId="0" borderId="0" xfId="0" applyFont="1" applyAlignment="1">
      <alignment horizontal="center" vertical="top"/>
    </xf>
    <xf numFmtId="0" fontId="5" fillId="0" borderId="0" xfId="0" applyFont="1" applyBorder="1" applyAlignment="1">
      <alignment horizontal="center" vertical="center"/>
    </xf>
    <xf numFmtId="0" fontId="24" fillId="0" borderId="3" xfId="0" applyFont="1" applyBorder="1" applyAlignment="1">
      <alignment horizontal="center"/>
    </xf>
    <xf numFmtId="0" fontId="24" fillId="0" borderId="49" xfId="0" applyFont="1" applyBorder="1" applyAlignment="1">
      <alignment horizontal="center"/>
    </xf>
    <xf numFmtId="0" fontId="24" fillId="0" borderId="4" xfId="0" applyFont="1" applyBorder="1" applyAlignment="1">
      <alignment horizontal="center"/>
    </xf>
    <xf numFmtId="0" fontId="15" fillId="0" borderId="40" xfId="0" applyFont="1" applyBorder="1" applyAlignment="1">
      <alignment horizontal="center" vertical="center"/>
    </xf>
    <xf numFmtId="0" fontId="15" fillId="0" borderId="0" xfId="0" applyFont="1" applyBorder="1" applyAlignment="1">
      <alignment horizontal="center" vertical="center"/>
    </xf>
    <xf numFmtId="0" fontId="11" fillId="0" borderId="30" xfId="0" applyFont="1" applyBorder="1" applyAlignment="1">
      <alignment horizontal="center" vertical="center"/>
    </xf>
    <xf numFmtId="0" fontId="11" fillId="0" borderId="36" xfId="0" applyFont="1" applyBorder="1" applyAlignment="1">
      <alignment horizontal="center" vertical="center"/>
    </xf>
    <xf numFmtId="0" fontId="11" fillId="0" borderId="19" xfId="0" applyFont="1" applyBorder="1" applyAlignment="1">
      <alignment horizontal="center" vertical="center"/>
    </xf>
    <xf numFmtId="0" fontId="10" fillId="0" borderId="28"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1"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19" xfId="0" applyFont="1" applyBorder="1" applyAlignment="1">
      <alignment horizontal="center" vertical="center" wrapText="1"/>
    </xf>
    <xf numFmtId="0" fontId="15" fillId="0" borderId="3" xfId="0" applyFont="1" applyBorder="1" applyAlignment="1">
      <alignment horizontal="center"/>
    </xf>
    <xf numFmtId="0" fontId="15" fillId="0" borderId="49" xfId="0" applyFont="1" applyBorder="1" applyAlignment="1">
      <alignment horizontal="center"/>
    </xf>
    <xf numFmtId="0" fontId="15" fillId="0" borderId="4" xfId="0" applyFont="1" applyBorder="1" applyAlignment="1">
      <alignment horizontal="center"/>
    </xf>
    <xf numFmtId="0" fontId="12" fillId="0" borderId="21" xfId="0" applyFont="1" applyBorder="1" applyAlignment="1">
      <alignment horizontal="left"/>
    </xf>
    <xf numFmtId="0" fontId="12" fillId="0" borderId="7" xfId="0" applyFont="1" applyBorder="1" applyAlignment="1">
      <alignment horizontal="left"/>
    </xf>
    <xf numFmtId="0" fontId="10" fillId="0" borderId="1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5" xfId="0" applyFont="1" applyBorder="1" applyAlignment="1">
      <alignment horizontal="center" vertical="center" wrapText="1"/>
    </xf>
    <xf numFmtId="0" fontId="14" fillId="0" borderId="0" xfId="0" applyFont="1" applyAlignment="1">
      <alignment horizontal="left"/>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3" xfId="0" applyFont="1" applyBorder="1" applyAlignment="1">
      <alignment horizontal="center"/>
    </xf>
    <xf numFmtId="0" fontId="20" fillId="0" borderId="49" xfId="0" applyFont="1" applyBorder="1" applyAlignment="1">
      <alignment horizontal="center"/>
    </xf>
    <xf numFmtId="0" fontId="20" fillId="0" borderId="4" xfId="0" applyFont="1" applyBorder="1" applyAlignment="1">
      <alignment horizontal="center"/>
    </xf>
    <xf numFmtId="0" fontId="20" fillId="0" borderId="49" xfId="0" applyFont="1" applyBorder="1" applyAlignment="1">
      <alignment horizontal="center" vertical="center"/>
    </xf>
    <xf numFmtId="0" fontId="15" fillId="0" borderId="0" xfId="0" applyFont="1" applyBorder="1" applyAlignment="1">
      <alignment horizontal="right" vertical="center"/>
    </xf>
    <xf numFmtId="0" fontId="15" fillId="0" borderId="72" xfId="0" applyFont="1" applyBorder="1" applyAlignment="1">
      <alignment horizontal="right" vertical="center"/>
    </xf>
    <xf numFmtId="0" fontId="15" fillId="0" borderId="0" xfId="0" applyFont="1" applyAlignment="1">
      <alignment horizontal="right" vertical="center"/>
    </xf>
    <xf numFmtId="0" fontId="5" fillId="0" borderId="0" xfId="0" applyFont="1" applyAlignment="1">
      <alignment horizontal="center"/>
    </xf>
    <xf numFmtId="0" fontId="11" fillId="0" borderId="37" xfId="0" applyFont="1" applyBorder="1" applyAlignment="1">
      <alignment horizontal="center" vertical="center" wrapText="1"/>
    </xf>
    <xf numFmtId="0" fontId="60" fillId="0" borderId="0" xfId="0" applyFont="1" applyAlignment="1">
      <alignment horizontal="left"/>
    </xf>
    <xf numFmtId="0" fontId="12" fillId="0" borderId="21" xfId="0" applyFont="1" applyBorder="1" applyAlignment="1">
      <alignment horizontal="center"/>
    </xf>
    <xf numFmtId="0" fontId="12" fillId="0" borderId="49" xfId="0" applyFont="1" applyBorder="1" applyAlignment="1">
      <alignment horizontal="center"/>
    </xf>
    <xf numFmtId="0" fontId="12" fillId="0" borderId="22" xfId="0" applyFont="1" applyBorder="1" applyAlignment="1">
      <alignment horizontal="center"/>
    </xf>
    <xf numFmtId="0" fontId="12" fillId="0" borderId="7" xfId="0" applyFont="1" applyBorder="1" applyAlignment="1">
      <alignment horizontal="center"/>
    </xf>
    <xf numFmtId="0" fontId="12" fillId="0" borderId="73" xfId="0" applyFont="1" applyBorder="1" applyAlignment="1">
      <alignment horizontal="center"/>
    </xf>
    <xf numFmtId="0" fontId="12" fillId="0" borderId="8" xfId="0" applyFont="1" applyBorder="1" applyAlignment="1">
      <alignment horizontal="center"/>
    </xf>
    <xf numFmtId="0" fontId="12" fillId="0" borderId="53" xfId="0" applyFont="1" applyBorder="1" applyAlignment="1">
      <alignment horizontal="left"/>
    </xf>
    <xf numFmtId="0" fontId="12" fillId="0" borderId="100" xfId="0" applyFont="1" applyBorder="1" applyAlignment="1">
      <alignment horizontal="left"/>
    </xf>
    <xf numFmtId="0" fontId="12" fillId="0" borderId="74" xfId="0" applyFont="1" applyBorder="1" applyAlignment="1">
      <alignment horizontal="center"/>
    </xf>
    <xf numFmtId="0" fontId="12" fillId="0" borderId="75" xfId="0" applyFont="1" applyBorder="1" applyAlignment="1">
      <alignment horizontal="center"/>
    </xf>
    <xf numFmtId="0" fontId="12" fillId="0" borderId="79" xfId="0" applyFont="1" applyBorder="1" applyAlignment="1">
      <alignment horizontal="center"/>
    </xf>
    <xf numFmtId="0" fontId="12" fillId="0" borderId="98" xfId="0" applyFont="1" applyBorder="1" applyAlignment="1">
      <alignment horizontal="center"/>
    </xf>
    <xf numFmtId="0" fontId="12" fillId="0" borderId="99" xfId="0" applyFont="1" applyBorder="1" applyAlignment="1">
      <alignment horizontal="center"/>
    </xf>
    <xf numFmtId="0" fontId="12" fillId="0" borderId="122" xfId="0" applyFont="1" applyBorder="1" applyAlignment="1">
      <alignment horizontal="center"/>
    </xf>
    <xf numFmtId="0" fontId="61" fillId="0" borderId="0" xfId="0" applyFont="1" applyBorder="1" applyAlignment="1">
      <alignment horizontal="left"/>
    </xf>
    <xf numFmtId="0" fontId="60" fillId="0" borderId="0" xfId="0" applyFont="1" applyBorder="1" applyAlignment="1">
      <alignment horizontal="left"/>
    </xf>
    <xf numFmtId="0" fontId="12" fillId="0" borderId="30"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7" xfId="0" applyFont="1" applyBorder="1" applyAlignment="1"/>
    <xf numFmtId="0" fontId="12" fillId="0" borderId="51" xfId="0" applyFont="1" applyBorder="1" applyAlignment="1"/>
    <xf numFmtId="0" fontId="12" fillId="0" borderId="102" xfId="0" applyFont="1" applyBorder="1" applyAlignment="1"/>
    <xf numFmtId="0" fontId="12" fillId="0" borderId="104" xfId="0" applyFont="1" applyBorder="1" applyAlignment="1"/>
    <xf numFmtId="0" fontId="12" fillId="0" borderId="23" xfId="0" applyFont="1" applyBorder="1" applyAlignment="1"/>
    <xf numFmtId="0" fontId="12" fillId="0" borderId="58" xfId="0" applyFont="1" applyBorder="1" applyAlignment="1"/>
    <xf numFmtId="0" fontId="12" fillId="0" borderId="24" xfId="0" applyFont="1" applyBorder="1" applyAlignment="1"/>
    <xf numFmtId="0" fontId="12" fillId="0" borderId="3" xfId="0" applyFont="1" applyBorder="1" applyAlignment="1"/>
    <xf numFmtId="0" fontId="9" fillId="0" borderId="0" xfId="0" applyFont="1" applyAlignment="1">
      <alignment horizontal="left"/>
    </xf>
    <xf numFmtId="0" fontId="26" fillId="0" borderId="0" xfId="0" applyFont="1" applyAlignment="1">
      <alignment horizontal="left"/>
    </xf>
    <xf numFmtId="0" fontId="12" fillId="0" borderId="31" xfId="0" applyFont="1" applyBorder="1" applyAlignment="1">
      <alignment horizontal="center"/>
    </xf>
    <xf numFmtId="0" fontId="12" fillId="0" borderId="32" xfId="0" applyFont="1" applyBorder="1" applyAlignment="1">
      <alignment horizontal="center"/>
    </xf>
    <xf numFmtId="0" fontId="12" fillId="0" borderId="0" xfId="0" applyFont="1" applyAlignment="1">
      <alignment horizontal="left" wrapText="1"/>
    </xf>
    <xf numFmtId="0" fontId="12" fillId="0" borderId="102" xfId="0" applyFont="1" applyBorder="1" applyAlignment="1">
      <alignment horizontal="left"/>
    </xf>
    <xf numFmtId="0" fontId="12" fillId="0" borderId="104" xfId="0" applyFont="1" applyBorder="1" applyAlignment="1">
      <alignment horizontal="left"/>
    </xf>
    <xf numFmtId="0" fontId="11" fillId="0" borderId="33" xfId="0" applyFont="1" applyBorder="1" applyAlignment="1">
      <alignment horizontal="center" vertical="center" wrapText="1"/>
    </xf>
    <xf numFmtId="0" fontId="11" fillId="0" borderId="35" xfId="0" applyFont="1" applyBorder="1" applyAlignment="1">
      <alignment horizontal="center" vertical="center" wrapText="1"/>
    </xf>
    <xf numFmtId="0" fontId="12" fillId="0" borderId="27" xfId="0" applyFont="1" applyBorder="1" applyAlignment="1">
      <alignment horizontal="left"/>
    </xf>
    <xf numFmtId="0" fontId="12" fillId="0" borderId="51" xfId="0" applyFont="1" applyBorder="1" applyAlignment="1">
      <alignment horizontal="left"/>
    </xf>
    <xf numFmtId="0" fontId="12" fillId="0" borderId="78" xfId="0" applyFont="1" applyBorder="1" applyAlignment="1">
      <alignment horizontal="left"/>
    </xf>
    <xf numFmtId="0" fontId="12" fillId="0" borderId="76" xfId="0" applyFont="1" applyBorder="1" applyAlignment="1">
      <alignment horizontal="left"/>
    </xf>
    <xf numFmtId="0" fontId="11" fillId="0" borderId="31" xfId="0" applyFont="1" applyBorder="1" applyAlignment="1">
      <alignment horizontal="center"/>
    </xf>
    <xf numFmtId="0" fontId="11" fillId="0" borderId="32" xfId="0" applyFont="1" applyBorder="1" applyAlignment="1">
      <alignment horizontal="center"/>
    </xf>
    <xf numFmtId="0" fontId="11" fillId="0" borderId="37" xfId="0" applyFont="1" applyBorder="1" applyAlignment="1">
      <alignment horizontal="center"/>
    </xf>
    <xf numFmtId="0" fontId="11" fillId="0" borderId="21" xfId="0" applyFont="1" applyBorder="1" applyAlignment="1">
      <alignment horizontal="center"/>
    </xf>
    <xf numFmtId="0" fontId="11" fillId="0" borderId="49" xfId="0" applyFont="1" applyBorder="1" applyAlignment="1">
      <alignment horizontal="center"/>
    </xf>
    <xf numFmtId="0" fontId="11" fillId="0" borderId="74" xfId="0" applyFont="1" applyBorder="1" applyAlignment="1">
      <alignment horizontal="center"/>
    </xf>
    <xf numFmtId="0" fontId="11" fillId="0" borderId="75" xfId="0" applyFont="1" applyBorder="1" applyAlignment="1">
      <alignment horizontal="center"/>
    </xf>
    <xf numFmtId="0" fontId="55" fillId="0" borderId="21" xfId="0" applyFont="1" applyBorder="1" applyAlignment="1">
      <alignment horizontal="left"/>
    </xf>
    <xf numFmtId="0" fontId="55" fillId="0" borderId="22" xfId="0" applyFont="1" applyBorder="1" applyAlignment="1">
      <alignment horizontal="left"/>
    </xf>
    <xf numFmtId="0" fontId="55" fillId="0" borderId="7" xfId="0" applyFont="1" applyBorder="1" applyAlignment="1">
      <alignment horizontal="left"/>
    </xf>
    <xf numFmtId="0" fontId="55" fillId="0" borderId="8" xfId="0" applyFont="1" applyBorder="1" applyAlignment="1">
      <alignment horizontal="left"/>
    </xf>
    <xf numFmtId="0" fontId="55" fillId="0" borderId="49" xfId="0" applyFont="1" applyBorder="1" applyAlignment="1">
      <alignment horizontal="left"/>
    </xf>
    <xf numFmtId="0" fontId="12" fillId="0" borderId="6" xfId="0" applyFont="1" applyBorder="1" applyAlignment="1">
      <alignment horizontal="left"/>
    </xf>
    <xf numFmtId="0" fontId="12" fillId="0" borderId="37" xfId="0" applyFont="1" applyBorder="1" applyAlignment="1">
      <alignment horizontal="center"/>
    </xf>
    <xf numFmtId="0" fontId="12" fillId="0" borderId="54" xfId="0" applyFont="1" applyBorder="1" applyAlignment="1">
      <alignment horizontal="left"/>
    </xf>
    <xf numFmtId="0" fontId="11" fillId="0" borderId="0" xfId="0" applyFont="1" applyBorder="1" applyAlignment="1">
      <alignment horizontal="left" vertical="center" wrapText="1"/>
    </xf>
    <xf numFmtId="0" fontId="11" fillId="0" borderId="0" xfId="0" applyFont="1" applyBorder="1" applyAlignment="1">
      <alignment horizontal="left" vertical="top" wrapText="1"/>
    </xf>
    <xf numFmtId="0" fontId="19" fillId="0" borderId="0" xfId="0" applyFont="1" applyAlignment="1">
      <alignment horizontal="right"/>
    </xf>
    <xf numFmtId="0" fontId="11" fillId="0" borderId="0" xfId="0" applyFont="1" applyAlignment="1">
      <alignment horizontal="left" vertical="center"/>
    </xf>
    <xf numFmtId="0" fontId="11" fillId="0" borderId="41"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17" fillId="0" borderId="42" xfId="0" applyFont="1" applyBorder="1" applyAlignment="1">
      <alignment horizontal="center" vertical="center" wrapText="1"/>
    </xf>
    <xf numFmtId="0" fontId="17" fillId="0" borderId="23" xfId="0" applyFont="1" applyBorder="1" applyAlignment="1">
      <alignment horizontal="center" vertical="center" wrapText="1"/>
    </xf>
    <xf numFmtId="0" fontId="11" fillId="0" borderId="2" xfId="0" applyFont="1" applyBorder="1" applyAlignment="1">
      <alignment horizontal="center" vertical="center"/>
    </xf>
    <xf numFmtId="0" fontId="11" fillId="0" borderId="60" xfId="0" applyFont="1" applyBorder="1" applyAlignment="1">
      <alignment horizontal="center" vertical="center"/>
    </xf>
    <xf numFmtId="0" fontId="17" fillId="0" borderId="12" xfId="0" applyFont="1" applyBorder="1" applyAlignment="1">
      <alignment horizontal="center" vertic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7" fillId="0" borderId="27" xfId="0" applyFont="1" applyBorder="1" applyAlignment="1">
      <alignment horizontal="center" vertical="center" wrapText="1"/>
    </xf>
    <xf numFmtId="0" fontId="13" fillId="0" borderId="7" xfId="0" applyFont="1" applyBorder="1" applyAlignment="1">
      <alignment horizontal="center" vertical="center"/>
    </xf>
    <xf numFmtId="0" fontId="13" fillId="0" borderId="73" xfId="0" applyFont="1" applyBorder="1" applyAlignment="1">
      <alignment horizontal="center" vertical="center"/>
    </xf>
    <xf numFmtId="0" fontId="13" fillId="0" borderId="8" xfId="0" applyFont="1" applyBorder="1" applyAlignment="1">
      <alignment horizontal="center" vertical="center"/>
    </xf>
    <xf numFmtId="0" fontId="12" fillId="0" borderId="25"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26" xfId="0" applyFont="1" applyBorder="1" applyAlignment="1">
      <alignment horizontal="center" vertical="center" wrapText="1"/>
    </xf>
    <xf numFmtId="0" fontId="5" fillId="0" borderId="0" xfId="0" applyFont="1" applyAlignment="1">
      <alignment horizontal="center" vertical="top"/>
    </xf>
    <xf numFmtId="0" fontId="10" fillId="0" borderId="30"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19"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2" xfId="0" applyFont="1" applyBorder="1" applyAlignment="1">
      <alignment horizontal="center" vertical="center" wrapText="1"/>
    </xf>
    <xf numFmtId="0" fontId="15" fillId="0" borderId="40" xfId="0" applyFont="1" applyBorder="1" applyAlignment="1">
      <alignment horizontal="right" vertical="center"/>
    </xf>
    <xf numFmtId="0" fontId="24" fillId="0" borderId="3" xfId="0" applyFont="1" applyBorder="1" applyAlignment="1">
      <alignment horizontal="center" vertical="top"/>
    </xf>
    <xf numFmtId="0" fontId="24" fillId="0" borderId="4" xfId="0" applyFont="1" applyBorder="1" applyAlignment="1">
      <alignment horizontal="center" vertical="top"/>
    </xf>
    <xf numFmtId="0" fontId="15" fillId="0" borderId="3" xfId="0" applyFont="1" applyBorder="1" applyAlignment="1">
      <alignment horizontal="center" vertical="center"/>
    </xf>
    <xf numFmtId="0" fontId="15" fillId="0" borderId="49" xfId="0" applyFont="1" applyBorder="1" applyAlignment="1">
      <alignment horizontal="center" vertical="center"/>
    </xf>
    <xf numFmtId="0" fontId="15" fillId="0" borderId="4" xfId="0" applyFont="1" applyBorder="1" applyAlignment="1">
      <alignment horizontal="center" vertical="center"/>
    </xf>
    <xf numFmtId="0" fontId="45" fillId="0" borderId="21" xfId="0" applyFont="1" applyBorder="1" applyAlignment="1">
      <alignment horizontal="left"/>
    </xf>
    <xf numFmtId="0" fontId="45" fillId="0" borderId="49" xfId="0" applyFont="1" applyBorder="1" applyAlignment="1">
      <alignment horizontal="left"/>
    </xf>
    <xf numFmtId="0" fontId="45" fillId="0" borderId="27" xfId="0" applyFont="1" applyBorder="1" applyAlignment="1">
      <alignment horizontal="left"/>
    </xf>
    <xf numFmtId="0" fontId="45" fillId="0" borderId="1" xfId="0" applyFont="1" applyBorder="1" applyAlignment="1">
      <alignment horizontal="left"/>
    </xf>
    <xf numFmtId="0" fontId="45" fillId="0" borderId="51" xfId="0" applyFont="1" applyBorder="1" applyAlignment="1">
      <alignment horizontal="left"/>
    </xf>
    <xf numFmtId="0" fontId="11" fillId="0" borderId="35" xfId="0" applyFont="1" applyBorder="1" applyAlignment="1">
      <alignment horizontal="center" vertical="center"/>
    </xf>
    <xf numFmtId="1" fontId="12" fillId="0" borderId="21" xfId="1" applyNumberFormat="1" applyFont="1" applyBorder="1" applyAlignment="1">
      <alignment horizontal="left" vertical="top"/>
    </xf>
    <xf numFmtId="1" fontId="12" fillId="0" borderId="49" xfId="1" applyNumberFormat="1" applyFont="1" applyBorder="1" applyAlignment="1">
      <alignment horizontal="left" vertical="top"/>
    </xf>
    <xf numFmtId="1" fontId="12" fillId="0" borderId="22" xfId="1" applyNumberFormat="1" applyFont="1" applyBorder="1" applyAlignment="1">
      <alignment horizontal="left" vertical="top"/>
    </xf>
    <xf numFmtId="0" fontId="30" fillId="0" borderId="21" xfId="1" applyFont="1" applyBorder="1" applyAlignment="1">
      <alignment horizontal="center" vertical="top" wrapText="1"/>
    </xf>
    <xf numFmtId="0" fontId="30" fillId="0" borderId="4" xfId="1" applyFont="1" applyBorder="1" applyAlignment="1">
      <alignment horizontal="center" vertical="top" wrapText="1"/>
    </xf>
    <xf numFmtId="0" fontId="11" fillId="0" borderId="34" xfId="1" applyFont="1" applyBorder="1" applyAlignment="1">
      <alignment horizontal="center" vertical="top"/>
    </xf>
    <xf numFmtId="0" fontId="11" fillId="0" borderId="72" xfId="1" applyFont="1" applyBorder="1" applyAlignment="1">
      <alignment horizontal="center" vertical="top"/>
    </xf>
    <xf numFmtId="0" fontId="11" fillId="0" borderId="49" xfId="1" applyFont="1" applyBorder="1" applyAlignment="1">
      <alignment horizontal="center" vertical="top"/>
    </xf>
    <xf numFmtId="0" fontId="44" fillId="0" borderId="21" xfId="0" applyFont="1" applyBorder="1" applyAlignment="1">
      <alignment horizontal="left"/>
    </xf>
    <xf numFmtId="0" fontId="44" fillId="0" borderId="49" xfId="0" applyFont="1" applyBorder="1" applyAlignment="1">
      <alignment horizontal="left"/>
    </xf>
    <xf numFmtId="0" fontId="44" fillId="0" borderId="22" xfId="0" applyFont="1" applyBorder="1" applyAlignment="1">
      <alignment horizontal="left"/>
    </xf>
    <xf numFmtId="0" fontId="11" fillId="0" borderId="4" xfId="0" applyFont="1" applyBorder="1" applyAlignment="1">
      <alignment horizontal="center" vertical="center"/>
    </xf>
    <xf numFmtId="0" fontId="30" fillId="0" borderId="49" xfId="1" applyFont="1" applyBorder="1" applyAlignment="1">
      <alignment horizontal="center" vertical="top" wrapText="1"/>
    </xf>
    <xf numFmtId="0" fontId="11" fillId="0" borderId="53" xfId="0" applyFont="1" applyBorder="1" applyAlignment="1">
      <alignment horizontal="center" vertical="center"/>
    </xf>
    <xf numFmtId="0" fontId="11" fillId="0" borderId="68" xfId="0" applyFont="1" applyBorder="1" applyAlignment="1">
      <alignment horizontal="center" vertical="center"/>
    </xf>
    <xf numFmtId="0" fontId="11" fillId="2" borderId="10" xfId="0" applyFont="1" applyFill="1" applyBorder="1" applyAlignment="1">
      <alignment horizontal="center" vertical="center"/>
    </xf>
    <xf numFmtId="0" fontId="11" fillId="2" borderId="18" xfId="0" applyFont="1" applyFill="1" applyBorder="1" applyAlignment="1">
      <alignment horizontal="center" vertical="center"/>
    </xf>
    <xf numFmtId="0" fontId="11" fillId="0" borderId="54" xfId="0" applyFont="1" applyBorder="1" applyAlignment="1">
      <alignment horizontal="center" vertical="center"/>
    </xf>
    <xf numFmtId="0" fontId="15" fillId="0" borderId="21" xfId="0" applyFont="1" applyBorder="1" applyAlignment="1">
      <alignment horizontal="left"/>
    </xf>
    <xf numFmtId="0" fontId="15" fillId="0" borderId="22" xfId="0" applyFont="1" applyBorder="1" applyAlignment="1">
      <alignment horizontal="left"/>
    </xf>
    <xf numFmtId="0" fontId="11" fillId="0" borderId="100" xfId="0" applyFont="1" applyBorder="1" applyAlignment="1">
      <alignment horizontal="center" vertical="center"/>
    </xf>
    <xf numFmtId="0" fontId="11" fillId="2" borderId="11" xfId="0" applyFont="1" applyFill="1" applyBorder="1" applyAlignment="1">
      <alignment horizontal="center" vertical="center"/>
    </xf>
    <xf numFmtId="0" fontId="11" fillId="0" borderId="55" xfId="0" applyFont="1" applyBorder="1" applyAlignment="1">
      <alignment horizontal="center" vertical="center"/>
    </xf>
    <xf numFmtId="0" fontId="15" fillId="0" borderId="7" xfId="0" applyFont="1" applyBorder="1" applyAlignment="1">
      <alignment horizontal="left"/>
    </xf>
    <xf numFmtId="0" fontId="15" fillId="0" borderId="73" xfId="0" applyFont="1" applyBorder="1" applyAlignment="1">
      <alignment horizontal="left"/>
    </xf>
    <xf numFmtId="0" fontId="15" fillId="0" borderId="8" xfId="0" applyFont="1" applyBorder="1" applyAlignment="1">
      <alignment horizontal="left"/>
    </xf>
    <xf numFmtId="0" fontId="15" fillId="0" borderId="21" xfId="0" applyFont="1" applyBorder="1" applyAlignment="1">
      <alignment horizontal="left" wrapText="1"/>
    </xf>
    <xf numFmtId="0" fontId="15" fillId="0" borderId="22" xfId="0" applyFont="1" applyBorder="1" applyAlignment="1">
      <alignment horizontal="left" wrapText="1"/>
    </xf>
    <xf numFmtId="0" fontId="11" fillId="0" borderId="27" xfId="0" applyFont="1" applyBorder="1" applyAlignment="1">
      <alignment horizontal="center" vertical="center"/>
    </xf>
    <xf numFmtId="0" fontId="11" fillId="0" borderId="47" xfId="0" applyFont="1" applyBorder="1" applyAlignment="1">
      <alignment horizontal="center" vertical="center"/>
    </xf>
    <xf numFmtId="0" fontId="11" fillId="0" borderId="46" xfId="0" applyFont="1" applyBorder="1" applyAlignment="1">
      <alignment horizontal="center" vertical="center"/>
    </xf>
    <xf numFmtId="0" fontId="12" fillId="0" borderId="27" xfId="0" applyFont="1" applyBorder="1" applyAlignment="1">
      <alignment horizontal="center" vertical="center" wrapText="1"/>
    </xf>
    <xf numFmtId="0" fontId="12" fillId="0" borderId="1" xfId="0" applyFont="1" applyBorder="1" applyAlignment="1">
      <alignment horizontal="center" vertical="center" wrapText="1"/>
    </xf>
    <xf numFmtId="0" fontId="28" fillId="0" borderId="0" xfId="0" applyFont="1" applyBorder="1" applyAlignment="1">
      <alignment horizontal="center"/>
    </xf>
    <xf numFmtId="0" fontId="10" fillId="0" borderId="27" xfId="0" applyFont="1" applyBorder="1" applyAlignment="1">
      <alignment horizontal="left" vertical="center" wrapText="1"/>
    </xf>
    <xf numFmtId="0" fontId="10" fillId="0" borderId="1" xfId="0" applyFont="1" applyBorder="1" applyAlignment="1">
      <alignment horizontal="left"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8" fillId="0" borderId="0" xfId="0" applyFont="1" applyAlignment="1">
      <alignment horizontal="center"/>
    </xf>
    <xf numFmtId="0" fontId="10" fillId="0" borderId="10" xfId="0" applyFont="1" applyBorder="1" applyAlignment="1">
      <alignment horizontal="center" vertical="center"/>
    </xf>
    <xf numFmtId="0" fontId="10" fillId="0" borderId="18" xfId="0" applyFont="1" applyBorder="1" applyAlignment="1">
      <alignment horizontal="center" vertical="center"/>
    </xf>
    <xf numFmtId="0" fontId="10" fillId="0" borderId="102" xfId="0" applyFont="1" applyBorder="1" applyAlignment="1">
      <alignment horizontal="left" vertical="center"/>
    </xf>
    <xf numFmtId="0" fontId="10" fillId="0" borderId="103" xfId="0" applyFont="1" applyBorder="1" applyAlignment="1">
      <alignment horizontal="left" vertical="center"/>
    </xf>
    <xf numFmtId="0" fontId="15" fillId="0" borderId="3"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4" xfId="0" applyFont="1" applyBorder="1" applyAlignment="1">
      <alignment horizontal="center" vertical="center" wrapText="1"/>
    </xf>
    <xf numFmtId="0" fontId="10" fillId="0" borderId="38" xfId="0" applyFont="1" applyBorder="1" applyAlignment="1">
      <alignment horizontal="center" vertical="center"/>
    </xf>
    <xf numFmtId="0" fontId="10" fillId="0" borderId="52" xfId="0" applyFont="1" applyBorder="1" applyAlignment="1">
      <alignment horizontal="center" vertical="center"/>
    </xf>
    <xf numFmtId="0" fontId="10" fillId="0" borderId="39"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4" xfId="0" applyFont="1" applyBorder="1" applyAlignment="1">
      <alignment horizontal="center" vertical="center"/>
    </xf>
    <xf numFmtId="0" fontId="10" fillId="0" borderId="0" xfId="0" applyFont="1" applyBorder="1" applyAlignment="1">
      <alignment horizontal="center" vertical="center"/>
    </xf>
    <xf numFmtId="0" fontId="15" fillId="0" borderId="72" xfId="0" applyFont="1" applyBorder="1" applyAlignment="1">
      <alignment horizontal="center" vertical="center"/>
    </xf>
    <xf numFmtId="0" fontId="19" fillId="0" borderId="6" xfId="0" applyFont="1" applyBorder="1" applyAlignment="1">
      <alignment horizontal="center"/>
    </xf>
    <xf numFmtId="0" fontId="19" fillId="0" borderId="3" xfId="0" applyFont="1" applyBorder="1" applyAlignment="1">
      <alignment horizontal="center"/>
    </xf>
    <xf numFmtId="0" fontId="19" fillId="0" borderId="49" xfId="0" applyFont="1" applyBorder="1" applyAlignment="1">
      <alignment horizontal="center"/>
    </xf>
    <xf numFmtId="0" fontId="19" fillId="0" borderId="4" xfId="0" applyFont="1" applyBorder="1" applyAlignment="1">
      <alignment horizontal="center"/>
    </xf>
    <xf numFmtId="0" fontId="19" fillId="0" borderId="3" xfId="0" applyFont="1" applyBorder="1" applyAlignment="1">
      <alignment horizontal="left"/>
    </xf>
    <xf numFmtId="0" fontId="19" fillId="0" borderId="4" xfId="0" applyFont="1" applyBorder="1" applyAlignment="1">
      <alignment horizontal="left"/>
    </xf>
    <xf numFmtId="0" fontId="19" fillId="0" borderId="43" xfId="0" applyFont="1" applyBorder="1" applyAlignment="1">
      <alignment horizontal="left"/>
    </xf>
    <xf numFmtId="0" fontId="19" fillId="0" borderId="61" xfId="0" applyFont="1" applyBorder="1" applyAlignment="1">
      <alignment horizontal="left"/>
    </xf>
    <xf numFmtId="0" fontId="19" fillId="0" borderId="1" xfId="0" applyFont="1" applyBorder="1" applyAlignment="1">
      <alignment horizontal="center"/>
    </xf>
    <xf numFmtId="0" fontId="19" fillId="0" borderId="43" xfId="0" applyFont="1" applyBorder="1" applyAlignment="1">
      <alignment horizontal="center"/>
    </xf>
    <xf numFmtId="0" fontId="18" fillId="0" borderId="9"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9" xfId="0" applyFont="1" applyBorder="1" applyAlignment="1">
      <alignment horizontal="center" vertical="center"/>
    </xf>
    <xf numFmtId="0" fontId="19" fillId="0" borderId="28"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78"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78" xfId="0" applyFont="1" applyBorder="1" applyAlignment="1">
      <alignment horizontal="center" vertical="center"/>
    </xf>
    <xf numFmtId="0" fontId="19" fillId="0" borderId="76" xfId="0" applyFont="1" applyBorder="1" applyAlignment="1">
      <alignment horizontal="center" vertical="center"/>
    </xf>
    <xf numFmtId="0" fontId="19" fillId="0" borderId="20" xfId="0" applyFont="1" applyBorder="1" applyAlignment="1">
      <alignment horizontal="right" vertical="center" wrapText="1"/>
    </xf>
    <xf numFmtId="0" fontId="19" fillId="0" borderId="16" xfId="0" applyFont="1" applyBorder="1" applyAlignment="1">
      <alignment horizontal="right" vertical="center" wrapText="1"/>
    </xf>
    <xf numFmtId="0" fontId="19" fillId="0" borderId="0" xfId="0" applyFont="1" applyAlignment="1">
      <alignment horizontal="left" vertical="center" wrapText="1"/>
    </xf>
    <xf numFmtId="0" fontId="19" fillId="0" borderId="16" xfId="0" applyFont="1" applyBorder="1" applyAlignment="1">
      <alignment horizontal="center" vertical="center"/>
    </xf>
    <xf numFmtId="0" fontId="19" fillId="0" borderId="1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0" xfId="0" applyFont="1" applyBorder="1" applyAlignment="1">
      <alignment horizontal="center" vertical="center"/>
    </xf>
    <xf numFmtId="0" fontId="19" fillId="0" borderId="16"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0" xfId="0" applyFont="1" applyAlignment="1">
      <alignment horizontal="left" vertical="center"/>
    </xf>
    <xf numFmtId="0" fontId="19" fillId="0" borderId="17" xfId="0" applyFont="1" applyBorder="1" applyAlignment="1">
      <alignment horizontal="center" vertical="center"/>
    </xf>
    <xf numFmtId="0" fontId="19" fillId="0" borderId="1"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15" xfId="0" applyFont="1" applyBorder="1" applyAlignment="1">
      <alignment horizontal="center" vertical="center"/>
    </xf>
    <xf numFmtId="0" fontId="19" fillId="0" borderId="36" xfId="0" applyFont="1" applyBorder="1" applyAlignment="1">
      <alignment horizontal="center" vertical="center"/>
    </xf>
    <xf numFmtId="0" fontId="38" fillId="0" borderId="0" xfId="0" applyFont="1" applyAlignment="1">
      <alignment horizontal="center"/>
    </xf>
    <xf numFmtId="0" fontId="39" fillId="0" borderId="0" xfId="0" applyFont="1" applyAlignment="1">
      <alignment horizontal="center" vertical="center" wrapText="1"/>
    </xf>
    <xf numFmtId="0" fontId="37" fillId="0" borderId="3"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4" xfId="0" applyFont="1" applyBorder="1" applyAlignment="1">
      <alignment horizontal="center" vertical="center" wrapText="1"/>
    </xf>
    <xf numFmtId="0" fontId="18" fillId="0" borderId="1" xfId="0" applyFont="1" applyBorder="1" applyAlignment="1">
      <alignment horizontal="center" vertical="center"/>
    </xf>
    <xf numFmtId="0" fontId="19" fillId="0" borderId="41" xfId="0" applyFont="1" applyBorder="1" applyAlignment="1">
      <alignment horizontal="center" vertical="center" wrapText="1"/>
    </xf>
    <xf numFmtId="0" fontId="19" fillId="0" borderId="6"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4" xfId="0" applyFont="1" applyBorder="1" applyAlignment="1">
      <alignment horizontal="center" vertical="center" wrapText="1"/>
    </xf>
    <xf numFmtId="0" fontId="19" fillId="0" borderId="1" xfId="0" applyFont="1" applyBorder="1" applyAlignment="1">
      <alignment horizontal="center" wrapText="1"/>
    </xf>
    <xf numFmtId="0" fontId="18"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42331</xdr:colOff>
      <xdr:row>0</xdr:row>
      <xdr:rowOff>21177</xdr:rowOff>
    </xdr:from>
    <xdr:ext cx="2356725" cy="2348998"/>
    <xdr:pic>
      <xdr:nvPicPr>
        <xdr:cNvPr id="4" name="Picture 3"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2331" y="21177"/>
          <a:ext cx="2356725" cy="234899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571500</xdr:colOff>
      <xdr:row>27</xdr:row>
      <xdr:rowOff>71437</xdr:rowOff>
    </xdr:from>
    <xdr:to>
      <xdr:col>2</xdr:col>
      <xdr:colOff>790561</xdr:colOff>
      <xdr:row>27</xdr:row>
      <xdr:rowOff>202407</xdr:rowOff>
    </xdr:to>
    <xdr:sp macro="" textlink="">
      <xdr:nvSpPr>
        <xdr:cNvPr id="22" name="Right Arrow 21"/>
        <xdr:cNvSpPr/>
      </xdr:nvSpPr>
      <xdr:spPr>
        <a:xfrm>
          <a:off x="2976563" y="8763000"/>
          <a:ext cx="219061" cy="1309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75396</xdr:colOff>
      <xdr:row>27</xdr:row>
      <xdr:rowOff>75405</xdr:rowOff>
    </xdr:from>
    <xdr:to>
      <xdr:col>1</xdr:col>
      <xdr:colOff>265906</xdr:colOff>
      <xdr:row>27</xdr:row>
      <xdr:rowOff>206374</xdr:rowOff>
    </xdr:to>
    <xdr:sp macro="" textlink="">
      <xdr:nvSpPr>
        <xdr:cNvPr id="28" name="Left Arrow 27"/>
        <xdr:cNvSpPr/>
      </xdr:nvSpPr>
      <xdr:spPr>
        <a:xfrm>
          <a:off x="345271" y="7076280"/>
          <a:ext cx="190510" cy="13096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oneCellAnchor>
    <xdr:from>
      <xdr:col>0</xdr:col>
      <xdr:colOff>47623</xdr:colOff>
      <xdr:row>0</xdr:row>
      <xdr:rowOff>23812</xdr:rowOff>
    </xdr:from>
    <xdr:ext cx="1547815" cy="1542740"/>
    <xdr:pic>
      <xdr:nvPicPr>
        <xdr:cNvPr id="10" name="Picture 9"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7623" y="23812"/>
          <a:ext cx="1547815" cy="1542740"/>
        </a:xfrm>
        <a:prstGeom prst="rect">
          <a:avLst/>
        </a:prstGeom>
      </xdr:spPr>
    </xdr:pic>
    <xdr:clientData/>
  </xdr:oneCellAnchor>
  <xdr:twoCellAnchor>
    <xdr:from>
      <xdr:col>2</xdr:col>
      <xdr:colOff>559531</xdr:colOff>
      <xdr:row>53</xdr:row>
      <xdr:rowOff>71436</xdr:rowOff>
    </xdr:from>
    <xdr:to>
      <xdr:col>2</xdr:col>
      <xdr:colOff>778592</xdr:colOff>
      <xdr:row>53</xdr:row>
      <xdr:rowOff>202406</xdr:rowOff>
    </xdr:to>
    <xdr:sp macro="" textlink="">
      <xdr:nvSpPr>
        <xdr:cNvPr id="9" name="Right Arrow 8"/>
        <xdr:cNvSpPr/>
      </xdr:nvSpPr>
      <xdr:spPr>
        <a:xfrm>
          <a:off x="2964594" y="15882936"/>
          <a:ext cx="219061" cy="1309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128583</xdr:colOff>
      <xdr:row>53</xdr:row>
      <xdr:rowOff>68999</xdr:rowOff>
    </xdr:from>
    <xdr:to>
      <xdr:col>1</xdr:col>
      <xdr:colOff>319093</xdr:colOff>
      <xdr:row>53</xdr:row>
      <xdr:rowOff>199968</xdr:rowOff>
    </xdr:to>
    <xdr:sp macro="" textlink="">
      <xdr:nvSpPr>
        <xdr:cNvPr id="11" name="Left Arrow 10"/>
        <xdr:cNvSpPr/>
      </xdr:nvSpPr>
      <xdr:spPr>
        <a:xfrm>
          <a:off x="402427" y="15880499"/>
          <a:ext cx="190510" cy="13096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11</xdr:col>
      <xdr:colOff>47625</xdr:colOff>
      <xdr:row>16</xdr:row>
      <xdr:rowOff>47625</xdr:rowOff>
    </xdr:from>
    <xdr:to>
      <xdr:col>12</xdr:col>
      <xdr:colOff>15875</xdr:colOff>
      <xdr:row>16</xdr:row>
      <xdr:rowOff>222250</xdr:rowOff>
    </xdr:to>
    <xdr:cxnSp macro="">
      <xdr:nvCxnSpPr>
        <xdr:cNvPr id="5" name="Straight Connector 4"/>
        <xdr:cNvCxnSpPr/>
      </xdr:nvCxnSpPr>
      <xdr:spPr>
        <a:xfrm>
          <a:off x="6000750" y="4079875"/>
          <a:ext cx="285750" cy="174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11906</xdr:colOff>
      <xdr:row>34</xdr:row>
      <xdr:rowOff>23814</xdr:rowOff>
    </xdr:from>
    <xdr:to>
      <xdr:col>12</xdr:col>
      <xdr:colOff>297656</xdr:colOff>
      <xdr:row>34</xdr:row>
      <xdr:rowOff>261939</xdr:rowOff>
    </xdr:to>
    <xdr:sp macro="" textlink="">
      <xdr:nvSpPr>
        <xdr:cNvPr id="8" name="Right Triangle 7"/>
        <xdr:cNvSpPr/>
      </xdr:nvSpPr>
      <xdr:spPr>
        <a:xfrm rot="5400000">
          <a:off x="6238874" y="8965408"/>
          <a:ext cx="238125" cy="285750"/>
        </a:xfrm>
        <a:prstGeom prst="rtTriangl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PH" sz="1100"/>
        </a:p>
      </xdr:txBody>
    </xdr:sp>
    <xdr:clientData/>
  </xdr:twoCellAnchor>
  <xdr:twoCellAnchor>
    <xdr:from>
      <xdr:col>13</xdr:col>
      <xdr:colOff>273844</xdr:colOff>
      <xdr:row>43</xdr:row>
      <xdr:rowOff>250029</xdr:rowOff>
    </xdr:from>
    <xdr:to>
      <xdr:col>15</xdr:col>
      <xdr:colOff>4</xdr:colOff>
      <xdr:row>45</xdr:row>
      <xdr:rowOff>1</xdr:rowOff>
    </xdr:to>
    <xdr:sp macro="" textlink="">
      <xdr:nvSpPr>
        <xdr:cNvPr id="12" name="Right Triangle 11"/>
        <xdr:cNvSpPr/>
      </xdr:nvSpPr>
      <xdr:spPr>
        <a:xfrm rot="16200000">
          <a:off x="6810376" y="11822904"/>
          <a:ext cx="297659" cy="345285"/>
        </a:xfrm>
        <a:prstGeom prst="rtTriangl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PH" sz="1100"/>
        </a:p>
      </xdr:txBody>
    </xdr:sp>
    <xdr:clientData/>
  </xdr:twoCellAnchor>
  <xdr:twoCellAnchor>
    <xdr:from>
      <xdr:col>12</xdr:col>
      <xdr:colOff>137582</xdr:colOff>
      <xdr:row>38</xdr:row>
      <xdr:rowOff>42333</xdr:rowOff>
    </xdr:from>
    <xdr:to>
      <xdr:col>15</xdr:col>
      <xdr:colOff>99482</xdr:colOff>
      <xdr:row>41</xdr:row>
      <xdr:rowOff>131233</xdr:rowOff>
    </xdr:to>
    <xdr:sp macro="" textlink="">
      <xdr:nvSpPr>
        <xdr:cNvPr id="13" name="Right Triangle 12"/>
        <xdr:cNvSpPr/>
      </xdr:nvSpPr>
      <xdr:spPr>
        <a:xfrm>
          <a:off x="6413499" y="10138833"/>
          <a:ext cx="914400" cy="914400"/>
        </a:xfrm>
        <a:prstGeom prst="rtTriangle">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76201</xdr:colOff>
      <xdr:row>54</xdr:row>
      <xdr:rowOff>47625</xdr:rowOff>
    </xdr:from>
    <xdr:to>
      <xdr:col>1</xdr:col>
      <xdr:colOff>190501</xdr:colOff>
      <xdr:row>54</xdr:row>
      <xdr:rowOff>209550</xdr:rowOff>
    </xdr:to>
    <xdr:sp macro="" textlink="">
      <xdr:nvSpPr>
        <xdr:cNvPr id="2" name="Left Arrow 1"/>
        <xdr:cNvSpPr/>
      </xdr:nvSpPr>
      <xdr:spPr>
        <a:xfrm>
          <a:off x="314326" y="15059025"/>
          <a:ext cx="114300"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1</xdr:col>
      <xdr:colOff>76201</xdr:colOff>
      <xdr:row>53</xdr:row>
      <xdr:rowOff>66675</xdr:rowOff>
    </xdr:from>
    <xdr:to>
      <xdr:col>1</xdr:col>
      <xdr:colOff>190501</xdr:colOff>
      <xdr:row>53</xdr:row>
      <xdr:rowOff>228600</xdr:rowOff>
    </xdr:to>
    <xdr:sp macro="" textlink="">
      <xdr:nvSpPr>
        <xdr:cNvPr id="3" name="Left Arrow 2"/>
        <xdr:cNvSpPr/>
      </xdr:nvSpPr>
      <xdr:spPr>
        <a:xfrm>
          <a:off x="314326" y="14830425"/>
          <a:ext cx="114300"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104775</xdr:colOff>
      <xdr:row>27</xdr:row>
      <xdr:rowOff>66674</xdr:rowOff>
    </xdr:from>
    <xdr:to>
      <xdr:col>1</xdr:col>
      <xdr:colOff>250031</xdr:colOff>
      <xdr:row>27</xdr:row>
      <xdr:rowOff>238125</xdr:rowOff>
    </xdr:to>
    <xdr:sp macro="" textlink="">
      <xdr:nvSpPr>
        <xdr:cNvPr id="4" name="Left Arrow 3"/>
        <xdr:cNvSpPr/>
      </xdr:nvSpPr>
      <xdr:spPr>
        <a:xfrm>
          <a:off x="473869" y="10139362"/>
          <a:ext cx="145256" cy="17145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452437</xdr:colOff>
      <xdr:row>27</xdr:row>
      <xdr:rowOff>71439</xdr:rowOff>
    </xdr:from>
    <xdr:to>
      <xdr:col>2</xdr:col>
      <xdr:colOff>583410</xdr:colOff>
      <xdr:row>27</xdr:row>
      <xdr:rowOff>250031</xdr:rowOff>
    </xdr:to>
    <xdr:sp macro="" textlink="">
      <xdr:nvSpPr>
        <xdr:cNvPr id="5" name="Right Arrow 4"/>
        <xdr:cNvSpPr/>
      </xdr:nvSpPr>
      <xdr:spPr>
        <a:xfrm>
          <a:off x="3036093" y="10144127"/>
          <a:ext cx="130973" cy="1785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419077</xdr:colOff>
      <xdr:row>53</xdr:row>
      <xdr:rowOff>83342</xdr:rowOff>
    </xdr:from>
    <xdr:to>
      <xdr:col>2</xdr:col>
      <xdr:colOff>583411</xdr:colOff>
      <xdr:row>53</xdr:row>
      <xdr:rowOff>261938</xdr:rowOff>
    </xdr:to>
    <xdr:sp macro="" textlink="">
      <xdr:nvSpPr>
        <xdr:cNvPr id="29" name="Right Arrow 28"/>
        <xdr:cNvSpPr/>
      </xdr:nvSpPr>
      <xdr:spPr>
        <a:xfrm>
          <a:off x="3002733" y="16037717"/>
          <a:ext cx="164334" cy="17859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402409</xdr:colOff>
      <xdr:row>54</xdr:row>
      <xdr:rowOff>83342</xdr:rowOff>
    </xdr:from>
    <xdr:to>
      <xdr:col>2</xdr:col>
      <xdr:colOff>559599</xdr:colOff>
      <xdr:row>54</xdr:row>
      <xdr:rowOff>226218</xdr:rowOff>
    </xdr:to>
    <xdr:sp macro="" textlink="">
      <xdr:nvSpPr>
        <xdr:cNvPr id="30" name="Right Arrow 29"/>
        <xdr:cNvSpPr/>
      </xdr:nvSpPr>
      <xdr:spPr>
        <a:xfrm>
          <a:off x="2986065" y="16347280"/>
          <a:ext cx="157190" cy="14287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oneCellAnchor>
    <xdr:from>
      <xdr:col>0</xdr:col>
      <xdr:colOff>68034</xdr:colOff>
      <xdr:row>0</xdr:row>
      <xdr:rowOff>25852</xdr:rowOff>
    </xdr:from>
    <xdr:ext cx="1598639" cy="1593397"/>
    <xdr:pic>
      <xdr:nvPicPr>
        <xdr:cNvPr id="11" name="Picture 10"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68034" y="25852"/>
          <a:ext cx="1598639" cy="159339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40104</xdr:colOff>
      <xdr:row>0</xdr:row>
      <xdr:rowOff>20068</xdr:rowOff>
    </xdr:from>
    <xdr:ext cx="1589354" cy="1584143"/>
    <xdr:pic>
      <xdr:nvPicPr>
        <xdr:cNvPr id="4" name="Picture 3"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0104" y="20068"/>
          <a:ext cx="1589354" cy="1584143"/>
        </a:xfrm>
        <a:prstGeom prst="rect">
          <a:avLst/>
        </a:prstGeom>
      </xdr:spPr>
    </xdr:pic>
    <xdr:clientData/>
  </xdr:oneCellAnchor>
  <xdr:oneCellAnchor>
    <xdr:from>
      <xdr:col>0</xdr:col>
      <xdr:colOff>87729</xdr:colOff>
      <xdr:row>67</xdr:row>
      <xdr:rowOff>226443</xdr:rowOff>
    </xdr:from>
    <xdr:ext cx="1589354" cy="1584143"/>
    <xdr:pic>
      <xdr:nvPicPr>
        <xdr:cNvPr id="3" name="Picture 2"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87729" y="17619093"/>
          <a:ext cx="1589354" cy="1584143"/>
        </a:xfrm>
        <a:prstGeom prst="rect">
          <a:avLst/>
        </a:prstGeom>
      </xdr:spPr>
    </xdr:pic>
    <xdr:clientData/>
  </xdr:oneCellAnchor>
  <xdr:oneCellAnchor>
    <xdr:from>
      <xdr:col>0</xdr:col>
      <xdr:colOff>40104</xdr:colOff>
      <xdr:row>138</xdr:row>
      <xdr:rowOff>0</xdr:rowOff>
    </xdr:from>
    <xdr:ext cx="1589354" cy="1584143"/>
    <xdr:pic>
      <xdr:nvPicPr>
        <xdr:cNvPr id="5" name="Picture 4"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0104" y="33708975"/>
          <a:ext cx="1589354" cy="1584143"/>
        </a:xfrm>
        <a:prstGeom prst="rect">
          <a:avLst/>
        </a:prstGeom>
      </xdr:spPr>
    </xdr:pic>
    <xdr:clientData/>
  </xdr:oneCellAnchor>
  <xdr:oneCellAnchor>
    <xdr:from>
      <xdr:col>0</xdr:col>
      <xdr:colOff>40104</xdr:colOff>
      <xdr:row>210</xdr:row>
      <xdr:rowOff>20068</xdr:rowOff>
    </xdr:from>
    <xdr:ext cx="1589354" cy="1584143"/>
    <xdr:pic>
      <xdr:nvPicPr>
        <xdr:cNvPr id="6" name="Picture 5"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0104" y="50178718"/>
          <a:ext cx="1589354" cy="1584143"/>
        </a:xfrm>
        <a:prstGeom prst="rect">
          <a:avLst/>
        </a:prstGeom>
      </xdr:spPr>
    </xdr:pic>
    <xdr:clientData/>
  </xdr:oneCellAnchor>
  <xdr:oneCellAnchor>
    <xdr:from>
      <xdr:col>0</xdr:col>
      <xdr:colOff>87729</xdr:colOff>
      <xdr:row>0</xdr:row>
      <xdr:rowOff>226443</xdr:rowOff>
    </xdr:from>
    <xdr:ext cx="1589354" cy="1584143"/>
    <xdr:pic>
      <xdr:nvPicPr>
        <xdr:cNvPr id="7" name="Picture 6"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87729" y="16752318"/>
          <a:ext cx="1589354" cy="158414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174625</xdr:colOff>
      <xdr:row>59</xdr:row>
      <xdr:rowOff>111125</xdr:rowOff>
    </xdr:from>
    <xdr:to>
      <xdr:col>2</xdr:col>
      <xdr:colOff>403461</xdr:colOff>
      <xdr:row>59</xdr:row>
      <xdr:rowOff>211167</xdr:rowOff>
    </xdr:to>
    <xdr:sp macro="" textlink="">
      <xdr:nvSpPr>
        <xdr:cNvPr id="3" name="Left Arrow 2"/>
        <xdr:cNvSpPr/>
      </xdr:nvSpPr>
      <xdr:spPr>
        <a:xfrm>
          <a:off x="1660525" y="18275300"/>
          <a:ext cx="228836" cy="1000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2</xdr:col>
      <xdr:colOff>190500</xdr:colOff>
      <xdr:row>60</xdr:row>
      <xdr:rowOff>95250</xdr:rowOff>
    </xdr:from>
    <xdr:to>
      <xdr:col>2</xdr:col>
      <xdr:colOff>419336</xdr:colOff>
      <xdr:row>60</xdr:row>
      <xdr:rowOff>195292</xdr:rowOff>
    </xdr:to>
    <xdr:sp macro="" textlink="">
      <xdr:nvSpPr>
        <xdr:cNvPr id="4" name="Left Arrow 3"/>
        <xdr:cNvSpPr/>
      </xdr:nvSpPr>
      <xdr:spPr>
        <a:xfrm>
          <a:off x="1676400" y="18573750"/>
          <a:ext cx="228836" cy="1000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743424</xdr:colOff>
      <xdr:row>32</xdr:row>
      <xdr:rowOff>81312</xdr:rowOff>
    </xdr:from>
    <xdr:to>
      <xdr:col>2</xdr:col>
      <xdr:colOff>101071</xdr:colOff>
      <xdr:row>32</xdr:row>
      <xdr:rowOff>181354</xdr:rowOff>
    </xdr:to>
    <xdr:sp macro="" textlink="">
      <xdr:nvSpPr>
        <xdr:cNvPr id="29" name="Left Arrow 28"/>
        <xdr:cNvSpPr/>
      </xdr:nvSpPr>
      <xdr:spPr>
        <a:xfrm>
          <a:off x="2230253" y="10837592"/>
          <a:ext cx="228836" cy="1000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oneCellAnchor>
    <xdr:from>
      <xdr:col>0</xdr:col>
      <xdr:colOff>46464</xdr:colOff>
      <xdr:row>0</xdr:row>
      <xdr:rowOff>34843</xdr:rowOff>
    </xdr:from>
    <xdr:ext cx="1417134" cy="1412487"/>
    <xdr:pic>
      <xdr:nvPicPr>
        <xdr:cNvPr id="10" name="Picture 9"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6464" y="34843"/>
          <a:ext cx="1417134" cy="141248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42332</xdr:colOff>
      <xdr:row>0</xdr:row>
      <xdr:rowOff>21166</xdr:rowOff>
    </xdr:from>
    <xdr:ext cx="1481668" cy="1476810"/>
    <xdr:pic>
      <xdr:nvPicPr>
        <xdr:cNvPr id="5" name="Picture 4"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2332" y="21166"/>
          <a:ext cx="1481668" cy="147681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47438</xdr:colOff>
      <xdr:row>0</xdr:row>
      <xdr:rowOff>24258</xdr:rowOff>
    </xdr:from>
    <xdr:ext cx="1409112" cy="1404492"/>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7438" y="24258"/>
          <a:ext cx="1409112" cy="140449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71"/>
  <sheetViews>
    <sheetView showGridLines="0" view="pageLayout" topLeftCell="A7" zoomScale="70" zoomScaleNormal="50" zoomScalePageLayoutView="70" workbookViewId="0">
      <selection activeCell="I10" sqref="I10"/>
    </sheetView>
  </sheetViews>
  <sheetFormatPr defaultRowHeight="18.75" x14ac:dyDescent="0.3"/>
  <cols>
    <col min="1" max="1" width="5.42578125" style="84" customWidth="1"/>
    <col min="2" max="2" width="31.7109375" style="73" customWidth="1"/>
    <col min="3" max="3" width="10.42578125" style="73" customWidth="1"/>
    <col min="4" max="4" width="3.5703125" style="73" customWidth="1"/>
    <col min="5" max="5" width="19.7109375" style="73" customWidth="1"/>
    <col min="6" max="6" width="24.5703125" style="73" customWidth="1"/>
    <col min="7" max="7" width="8.85546875" style="73" customWidth="1"/>
    <col min="8" max="8" width="18.5703125" style="73" customWidth="1"/>
    <col min="9" max="9" width="12.85546875" style="73" customWidth="1"/>
    <col min="10" max="10" width="1.28515625" style="73" hidden="1" customWidth="1"/>
    <col min="11" max="11" width="15.42578125" style="74" customWidth="1"/>
    <col min="12" max="12" width="18" style="73" customWidth="1"/>
    <col min="13" max="13" width="16.5703125" style="73" customWidth="1"/>
    <col min="14" max="14" width="19.140625" style="73" customWidth="1"/>
    <col min="15" max="15" width="18.5703125" style="73" customWidth="1"/>
    <col min="16" max="16" width="18.7109375" style="73" customWidth="1"/>
    <col min="17" max="17" width="19.28515625" style="73" customWidth="1"/>
    <col min="18" max="18" width="0.5703125" style="73" hidden="1" customWidth="1"/>
    <col min="19" max="19" width="17.85546875" style="73" customWidth="1"/>
    <col min="20" max="20" width="15.85546875" style="73" customWidth="1"/>
    <col min="21" max="21" width="15.140625" style="73" customWidth="1"/>
    <col min="22" max="22" width="5.140625" style="73" customWidth="1"/>
    <col min="23" max="23" width="28.5703125" style="73" customWidth="1"/>
    <col min="24" max="25" width="18.42578125" style="73" customWidth="1"/>
    <col min="26" max="26" width="20.42578125" style="73" customWidth="1"/>
    <col min="27" max="27" width="22" style="73" customWidth="1"/>
    <col min="28" max="16384" width="9.140625" style="73"/>
  </cols>
  <sheetData>
    <row r="1" spans="1:27" s="66" customFormat="1" ht="27" x14ac:dyDescent="0.25">
      <c r="A1" s="670" t="s">
        <v>151</v>
      </c>
      <c r="B1" s="670"/>
      <c r="C1" s="670"/>
      <c r="D1" s="670"/>
      <c r="E1" s="670"/>
      <c r="F1" s="670"/>
      <c r="G1" s="670"/>
      <c r="H1" s="670"/>
      <c r="I1" s="670"/>
      <c r="J1" s="670"/>
      <c r="K1" s="670"/>
      <c r="L1" s="670"/>
      <c r="M1" s="670"/>
      <c r="N1" s="670"/>
      <c r="O1" s="670"/>
      <c r="P1" s="670"/>
      <c r="Q1" s="670"/>
      <c r="R1" s="670"/>
      <c r="S1" s="670"/>
      <c r="T1" s="670"/>
      <c r="U1" s="670"/>
      <c r="V1" s="670"/>
      <c r="W1" s="670"/>
      <c r="X1" s="670"/>
      <c r="Y1" s="670"/>
      <c r="Z1" s="670"/>
      <c r="AA1" s="670"/>
    </row>
    <row r="2" spans="1:27" s="66" customFormat="1" ht="24.75" customHeight="1" x14ac:dyDescent="0.25">
      <c r="A2" s="671" t="s">
        <v>227</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row>
    <row r="3" spans="1:27" s="66" customFormat="1" ht="18" x14ac:dyDescent="0.25">
      <c r="A3" s="67"/>
      <c r="B3" s="67"/>
      <c r="C3" s="67"/>
      <c r="D3" s="67"/>
      <c r="E3" s="67"/>
      <c r="F3" s="67"/>
      <c r="G3" s="67"/>
      <c r="H3" s="67"/>
      <c r="I3" s="67"/>
      <c r="J3" s="67"/>
      <c r="K3" s="67"/>
      <c r="L3" s="67"/>
      <c r="M3" s="67"/>
      <c r="N3" s="67"/>
      <c r="O3" s="67"/>
      <c r="P3" s="67"/>
      <c r="Q3" s="67"/>
      <c r="R3" s="67"/>
      <c r="S3" s="67"/>
      <c r="T3" s="67"/>
      <c r="U3" s="67"/>
      <c r="V3" s="67"/>
      <c r="W3" s="67"/>
      <c r="X3" s="67"/>
      <c r="Y3" s="67"/>
      <c r="Z3" s="67"/>
      <c r="AA3" s="67"/>
    </row>
    <row r="4" spans="1:27" s="66" customFormat="1" ht="49.5" customHeight="1" x14ac:dyDescent="0.5">
      <c r="A4" s="68"/>
      <c r="D4" s="684" t="s">
        <v>170</v>
      </c>
      <c r="E4" s="684"/>
      <c r="F4" s="321">
        <v>305336</v>
      </c>
      <c r="H4" s="688" t="s">
        <v>288</v>
      </c>
      <c r="I4" s="688"/>
      <c r="J4" s="259"/>
      <c r="K4" s="69"/>
      <c r="L4" s="689" t="s">
        <v>168</v>
      </c>
      <c r="M4" s="689"/>
      <c r="N4" s="685" t="s">
        <v>299</v>
      </c>
      <c r="O4" s="686"/>
      <c r="P4" s="686"/>
      <c r="Q4" s="687"/>
      <c r="R4" s="296"/>
      <c r="S4" s="689" t="s">
        <v>169</v>
      </c>
      <c r="T4" s="689"/>
      <c r="U4" s="685" t="s">
        <v>300</v>
      </c>
      <c r="V4" s="686"/>
      <c r="W4" s="686"/>
      <c r="X4" s="687"/>
      <c r="AA4" s="70"/>
    </row>
    <row r="5" spans="1:27" s="66" customFormat="1" ht="12" customHeight="1" x14ac:dyDescent="0.25"/>
    <row r="6" spans="1:27" s="66" customFormat="1" ht="64.5" customHeight="1" x14ac:dyDescent="0.25">
      <c r="C6" s="683" t="s">
        <v>171</v>
      </c>
      <c r="D6" s="683"/>
      <c r="E6" s="683"/>
      <c r="F6" s="685" t="s">
        <v>310</v>
      </c>
      <c r="G6" s="686"/>
      <c r="H6" s="686"/>
      <c r="I6" s="686"/>
      <c r="J6" s="686"/>
      <c r="K6" s="686"/>
      <c r="L6" s="687"/>
      <c r="M6" s="683" t="s">
        <v>166</v>
      </c>
      <c r="N6" s="683"/>
      <c r="O6" s="683"/>
      <c r="P6" s="690" t="s">
        <v>301</v>
      </c>
      <c r="Q6" s="691"/>
      <c r="R6" s="297"/>
      <c r="S6" s="693" t="s">
        <v>174</v>
      </c>
      <c r="T6" s="693"/>
      <c r="U6" s="685" t="s">
        <v>375</v>
      </c>
      <c r="V6" s="687"/>
      <c r="W6" s="71" t="s">
        <v>175</v>
      </c>
      <c r="X6" s="685" t="s">
        <v>376</v>
      </c>
      <c r="Y6" s="686"/>
      <c r="Z6" s="687"/>
    </row>
    <row r="7" spans="1:27" ht="15.75" customHeight="1" x14ac:dyDescent="0.3">
      <c r="A7" s="72"/>
    </row>
    <row r="8" spans="1:27" s="75" customFormat="1" ht="42" customHeight="1" x14ac:dyDescent="0.25">
      <c r="A8" s="672"/>
      <c r="B8" s="674" t="s">
        <v>140</v>
      </c>
      <c r="C8" s="677" t="s">
        <v>178</v>
      </c>
      <c r="D8" s="678"/>
      <c r="E8" s="678"/>
      <c r="F8" s="679"/>
      <c r="G8" s="675" t="s">
        <v>152</v>
      </c>
      <c r="H8" s="675" t="s">
        <v>229</v>
      </c>
      <c r="I8" s="676" t="s">
        <v>289</v>
      </c>
      <c r="J8" s="677" t="s">
        <v>221</v>
      </c>
      <c r="K8" s="679"/>
      <c r="L8" s="675" t="s">
        <v>136</v>
      </c>
      <c r="M8" s="675" t="s">
        <v>222</v>
      </c>
      <c r="N8" s="675" t="s">
        <v>135</v>
      </c>
      <c r="O8" s="674" t="s">
        <v>134</v>
      </c>
      <c r="P8" s="674"/>
      <c r="Q8" s="674"/>
      <c r="R8" s="674"/>
      <c r="S8" s="674"/>
      <c r="T8" s="674" t="s">
        <v>225</v>
      </c>
      <c r="U8" s="674"/>
      <c r="V8" s="674"/>
      <c r="W8" s="674"/>
      <c r="X8" s="694" t="s">
        <v>278</v>
      </c>
      <c r="Y8" s="696"/>
      <c r="Z8" s="675" t="s">
        <v>226</v>
      </c>
      <c r="AA8" s="301" t="s">
        <v>290</v>
      </c>
    </row>
    <row r="9" spans="1:27" s="76" customFormat="1" ht="90" customHeight="1" x14ac:dyDescent="0.25">
      <c r="A9" s="673"/>
      <c r="B9" s="672"/>
      <c r="C9" s="680"/>
      <c r="D9" s="681"/>
      <c r="E9" s="681"/>
      <c r="F9" s="682"/>
      <c r="G9" s="676"/>
      <c r="H9" s="676"/>
      <c r="I9" s="692"/>
      <c r="J9" s="680"/>
      <c r="K9" s="682"/>
      <c r="L9" s="676"/>
      <c r="M9" s="676"/>
      <c r="N9" s="676"/>
      <c r="O9" s="303" t="s">
        <v>228</v>
      </c>
      <c r="P9" s="303" t="s">
        <v>37</v>
      </c>
      <c r="Q9" s="303" t="s">
        <v>181</v>
      </c>
      <c r="R9" s="677" t="s">
        <v>102</v>
      </c>
      <c r="S9" s="679"/>
      <c r="T9" s="694" t="s">
        <v>223</v>
      </c>
      <c r="U9" s="695"/>
      <c r="V9" s="694" t="s">
        <v>224</v>
      </c>
      <c r="W9" s="695"/>
      <c r="X9" s="61" t="s">
        <v>165</v>
      </c>
      <c r="Y9" s="260" t="s">
        <v>276</v>
      </c>
      <c r="Z9" s="675"/>
      <c r="AA9" s="62" t="s">
        <v>146</v>
      </c>
    </row>
    <row r="10" spans="1:27" ht="45.95" customHeight="1" x14ac:dyDescent="0.3">
      <c r="A10" s="331">
        <v>1</v>
      </c>
      <c r="B10" s="376" t="s">
        <v>302</v>
      </c>
      <c r="C10" s="666" t="s">
        <v>311</v>
      </c>
      <c r="D10" s="667"/>
      <c r="E10" s="667"/>
      <c r="F10" s="668"/>
      <c r="G10" s="304" t="s">
        <v>1</v>
      </c>
      <c r="H10" s="332" t="s">
        <v>328</v>
      </c>
      <c r="I10" s="333">
        <v>12</v>
      </c>
      <c r="J10" s="634"/>
      <c r="K10" s="634"/>
      <c r="L10" s="455" t="s">
        <v>594</v>
      </c>
      <c r="M10" s="377"/>
      <c r="N10" s="390" t="s">
        <v>343</v>
      </c>
      <c r="O10" s="325" t="s">
        <v>517</v>
      </c>
      <c r="P10" s="215" t="s">
        <v>346</v>
      </c>
      <c r="Q10" s="334" t="s">
        <v>357</v>
      </c>
      <c r="R10" s="371" t="s">
        <v>359</v>
      </c>
      <c r="S10" s="213" t="s">
        <v>359</v>
      </c>
      <c r="T10" s="664" t="s">
        <v>921</v>
      </c>
      <c r="U10" s="643"/>
      <c r="V10" s="334" t="s">
        <v>920</v>
      </c>
      <c r="W10" s="334"/>
      <c r="X10" s="378"/>
      <c r="Y10" s="379"/>
      <c r="Z10" s="380" t="s">
        <v>360</v>
      </c>
      <c r="AA10" s="77"/>
    </row>
    <row r="11" spans="1:27" ht="45.95" customHeight="1" x14ac:dyDescent="0.3">
      <c r="A11" s="331">
        <v>2</v>
      </c>
      <c r="B11" s="381"/>
      <c r="C11" s="669" t="s">
        <v>312</v>
      </c>
      <c r="D11" s="669"/>
      <c r="E11" s="669"/>
      <c r="F11" s="669"/>
      <c r="G11" s="304" t="s">
        <v>1</v>
      </c>
      <c r="H11" s="335" t="s">
        <v>329</v>
      </c>
      <c r="I11" s="333">
        <v>13</v>
      </c>
      <c r="J11" s="634"/>
      <c r="K11" s="634"/>
      <c r="L11" s="455" t="s">
        <v>594</v>
      </c>
      <c r="M11" s="382"/>
      <c r="N11" s="213" t="s">
        <v>344</v>
      </c>
      <c r="O11" s="325" t="s">
        <v>518</v>
      </c>
      <c r="P11" s="392" t="s">
        <v>347</v>
      </c>
      <c r="Q11" s="336" t="s">
        <v>358</v>
      </c>
      <c r="R11" s="372" t="s">
        <v>359</v>
      </c>
      <c r="S11" s="373" t="s">
        <v>359</v>
      </c>
      <c r="T11" s="665" t="s">
        <v>922</v>
      </c>
      <c r="U11" s="640"/>
      <c r="V11" s="334" t="s">
        <v>923</v>
      </c>
      <c r="W11" s="334"/>
      <c r="X11" s="383"/>
      <c r="Y11" s="384"/>
      <c r="Z11" s="304" t="s">
        <v>361</v>
      </c>
      <c r="AA11" s="77"/>
    </row>
    <row r="12" spans="1:27" ht="45.95" customHeight="1" x14ac:dyDescent="0.3">
      <c r="A12" s="331">
        <v>3</v>
      </c>
      <c r="B12" s="381"/>
      <c r="C12" s="669" t="s">
        <v>313</v>
      </c>
      <c r="D12" s="669"/>
      <c r="E12" s="669"/>
      <c r="F12" s="669"/>
      <c r="G12" s="304" t="s">
        <v>1</v>
      </c>
      <c r="H12" s="335" t="s">
        <v>330</v>
      </c>
      <c r="I12" s="337">
        <v>12</v>
      </c>
      <c r="J12" s="634"/>
      <c r="K12" s="634"/>
      <c r="L12" s="455" t="s">
        <v>594</v>
      </c>
      <c r="M12" s="382"/>
      <c r="N12" s="213" t="s">
        <v>343</v>
      </c>
      <c r="O12" s="325" t="s">
        <v>519</v>
      </c>
      <c r="P12" s="392" t="s">
        <v>348</v>
      </c>
      <c r="Q12" s="336" t="s">
        <v>358</v>
      </c>
      <c r="R12" s="372" t="s">
        <v>359</v>
      </c>
      <c r="S12" s="373" t="s">
        <v>359</v>
      </c>
      <c r="T12" s="665" t="s">
        <v>924</v>
      </c>
      <c r="U12" s="640"/>
      <c r="V12" s="334" t="s">
        <v>925</v>
      </c>
      <c r="W12" s="334"/>
      <c r="X12" s="383"/>
      <c r="Y12" s="384"/>
      <c r="Z12" s="385" t="s">
        <v>362</v>
      </c>
      <c r="AA12" s="77"/>
    </row>
    <row r="13" spans="1:27" ht="45.95" customHeight="1" x14ac:dyDescent="0.3">
      <c r="A13" s="331">
        <v>4</v>
      </c>
      <c r="B13" s="386" t="s">
        <v>303</v>
      </c>
      <c r="C13" s="666" t="s">
        <v>314</v>
      </c>
      <c r="D13" s="667"/>
      <c r="E13" s="667"/>
      <c r="F13" s="668"/>
      <c r="G13" s="304" t="s">
        <v>1</v>
      </c>
      <c r="H13" s="335" t="s">
        <v>331</v>
      </c>
      <c r="I13" s="337">
        <v>12</v>
      </c>
      <c r="J13" s="634"/>
      <c r="K13" s="634"/>
      <c r="L13" s="455" t="s">
        <v>594</v>
      </c>
      <c r="M13" s="377"/>
      <c r="N13" s="213" t="s">
        <v>343</v>
      </c>
      <c r="O13" s="325" t="s">
        <v>520</v>
      </c>
      <c r="P13" s="392" t="s">
        <v>348</v>
      </c>
      <c r="Q13" s="336" t="s">
        <v>358</v>
      </c>
      <c r="R13" s="372" t="s">
        <v>359</v>
      </c>
      <c r="S13" s="373" t="s">
        <v>359</v>
      </c>
      <c r="T13" s="664" t="s">
        <v>926</v>
      </c>
      <c r="U13" s="643"/>
      <c r="V13" s="334" t="s">
        <v>927</v>
      </c>
      <c r="W13" s="334"/>
      <c r="X13" s="378"/>
      <c r="Y13" s="379"/>
      <c r="Z13" s="304"/>
      <c r="AA13" s="77"/>
    </row>
    <row r="14" spans="1:27" ht="45.95" customHeight="1" x14ac:dyDescent="0.3">
      <c r="A14" s="331">
        <v>5</v>
      </c>
      <c r="B14" s="386" t="s">
        <v>304</v>
      </c>
      <c r="C14" s="666" t="s">
        <v>315</v>
      </c>
      <c r="D14" s="667"/>
      <c r="E14" s="667"/>
      <c r="F14" s="668"/>
      <c r="G14" s="304" t="s">
        <v>1</v>
      </c>
      <c r="H14" s="335" t="s">
        <v>332</v>
      </c>
      <c r="I14" s="337">
        <v>12</v>
      </c>
      <c r="J14" s="634"/>
      <c r="K14" s="634"/>
      <c r="L14" s="455" t="s">
        <v>594</v>
      </c>
      <c r="M14" s="382"/>
      <c r="N14" s="391" t="s">
        <v>345</v>
      </c>
      <c r="O14" s="325" t="s">
        <v>521</v>
      </c>
      <c r="P14" s="392" t="s">
        <v>349</v>
      </c>
      <c r="Q14" s="336" t="s">
        <v>358</v>
      </c>
      <c r="R14" s="372" t="s">
        <v>359</v>
      </c>
      <c r="S14" s="373" t="s">
        <v>359</v>
      </c>
      <c r="T14" s="664" t="s">
        <v>928</v>
      </c>
      <c r="U14" s="643"/>
      <c r="V14" s="334" t="s">
        <v>929</v>
      </c>
      <c r="W14" s="334"/>
      <c r="X14" s="383"/>
      <c r="Y14" s="384"/>
      <c r="Z14" s="385" t="s">
        <v>363</v>
      </c>
      <c r="AA14" s="77"/>
    </row>
    <row r="15" spans="1:27" ht="45.95" customHeight="1" x14ac:dyDescent="0.3">
      <c r="A15" s="331">
        <v>6</v>
      </c>
      <c r="B15" s="381"/>
      <c r="C15" s="666" t="s">
        <v>316</v>
      </c>
      <c r="D15" s="667"/>
      <c r="E15" s="667"/>
      <c r="F15" s="668"/>
      <c r="G15" s="304" t="s">
        <v>1</v>
      </c>
      <c r="H15" s="335" t="s">
        <v>333</v>
      </c>
      <c r="I15" s="337">
        <v>12</v>
      </c>
      <c r="J15" s="634"/>
      <c r="K15" s="634"/>
      <c r="L15" s="455" t="s">
        <v>594</v>
      </c>
      <c r="M15" s="382"/>
      <c r="N15" s="213" t="s">
        <v>343</v>
      </c>
      <c r="O15" s="326" t="s">
        <v>522</v>
      </c>
      <c r="P15" s="392" t="s">
        <v>350</v>
      </c>
      <c r="Q15" s="336" t="s">
        <v>358</v>
      </c>
      <c r="R15" s="372" t="s">
        <v>359</v>
      </c>
      <c r="S15" s="373" t="s">
        <v>359</v>
      </c>
      <c r="T15" s="664" t="s">
        <v>930</v>
      </c>
      <c r="U15" s="643"/>
      <c r="V15" s="334" t="s">
        <v>931</v>
      </c>
      <c r="W15" s="334"/>
      <c r="X15" s="383"/>
      <c r="Y15" s="384"/>
      <c r="Z15" s="385" t="s">
        <v>364</v>
      </c>
      <c r="AA15" s="77"/>
    </row>
    <row r="16" spans="1:27" ht="45.95" customHeight="1" x14ac:dyDescent="0.3">
      <c r="A16" s="331">
        <v>7</v>
      </c>
      <c r="B16" s="386" t="s">
        <v>305</v>
      </c>
      <c r="C16" s="666" t="s">
        <v>317</v>
      </c>
      <c r="D16" s="667"/>
      <c r="E16" s="667"/>
      <c r="F16" s="668"/>
      <c r="G16" s="304" t="s">
        <v>1</v>
      </c>
      <c r="H16" s="335" t="s">
        <v>334</v>
      </c>
      <c r="I16" s="337">
        <v>11</v>
      </c>
      <c r="J16" s="634"/>
      <c r="K16" s="634"/>
      <c r="L16" s="455" t="s">
        <v>594</v>
      </c>
      <c r="M16" s="377"/>
      <c r="N16" s="391" t="s">
        <v>345</v>
      </c>
      <c r="O16" s="325" t="s">
        <v>523</v>
      </c>
      <c r="P16" s="392" t="s">
        <v>348</v>
      </c>
      <c r="Q16" s="336" t="s">
        <v>358</v>
      </c>
      <c r="R16" s="372" t="s">
        <v>359</v>
      </c>
      <c r="S16" s="373" t="s">
        <v>359</v>
      </c>
      <c r="T16" s="664" t="s">
        <v>932</v>
      </c>
      <c r="U16" s="643"/>
      <c r="V16" s="640" t="s">
        <v>933</v>
      </c>
      <c r="W16" s="642"/>
      <c r="X16" s="378"/>
      <c r="Y16" s="379"/>
      <c r="Z16" s="385" t="s">
        <v>365</v>
      </c>
      <c r="AA16" s="77"/>
    </row>
    <row r="17" spans="1:27" ht="45.95" customHeight="1" x14ac:dyDescent="0.3">
      <c r="A17" s="331">
        <v>8</v>
      </c>
      <c r="B17" s="381"/>
      <c r="C17" s="666" t="s">
        <v>318</v>
      </c>
      <c r="D17" s="667"/>
      <c r="E17" s="667"/>
      <c r="F17" s="668"/>
      <c r="G17" s="304" t="s">
        <v>1</v>
      </c>
      <c r="H17" s="335" t="s">
        <v>335</v>
      </c>
      <c r="I17" s="337">
        <v>12</v>
      </c>
      <c r="J17" s="634"/>
      <c r="K17" s="634"/>
      <c r="L17" s="455" t="s">
        <v>594</v>
      </c>
      <c r="M17" s="382"/>
      <c r="N17" s="213" t="s">
        <v>343</v>
      </c>
      <c r="O17" s="325" t="s">
        <v>524</v>
      </c>
      <c r="P17" s="392" t="s">
        <v>351</v>
      </c>
      <c r="Q17" s="336" t="s">
        <v>357</v>
      </c>
      <c r="R17" s="372" t="s">
        <v>359</v>
      </c>
      <c r="S17" s="373" t="s">
        <v>359</v>
      </c>
      <c r="T17" s="665" t="s">
        <v>934</v>
      </c>
      <c r="U17" s="640"/>
      <c r="V17" s="334" t="s">
        <v>935</v>
      </c>
      <c r="W17" s="334"/>
      <c r="X17" s="383"/>
      <c r="Y17" s="384"/>
      <c r="Z17" s="385" t="s">
        <v>366</v>
      </c>
      <c r="AA17" s="77"/>
    </row>
    <row r="18" spans="1:27" ht="45.95" customHeight="1" x14ac:dyDescent="0.3">
      <c r="A18" s="331">
        <v>9</v>
      </c>
      <c r="B18" s="386" t="s">
        <v>306</v>
      </c>
      <c r="C18" s="666" t="s">
        <v>319</v>
      </c>
      <c r="D18" s="667"/>
      <c r="E18" s="667"/>
      <c r="F18" s="668"/>
      <c r="G18" s="304" t="s">
        <v>1</v>
      </c>
      <c r="H18" s="335" t="s">
        <v>336</v>
      </c>
      <c r="I18" s="337">
        <v>14</v>
      </c>
      <c r="J18" s="634"/>
      <c r="K18" s="634"/>
      <c r="L18" s="455" t="s">
        <v>594</v>
      </c>
      <c r="M18" s="382"/>
      <c r="N18" s="213" t="s">
        <v>343</v>
      </c>
      <c r="O18" s="394" t="s">
        <v>525</v>
      </c>
      <c r="P18" s="392" t="s">
        <v>352</v>
      </c>
      <c r="Q18" s="336" t="s">
        <v>357</v>
      </c>
      <c r="R18" s="372" t="s">
        <v>359</v>
      </c>
      <c r="S18" s="373" t="s">
        <v>359</v>
      </c>
      <c r="T18" s="664" t="s">
        <v>936</v>
      </c>
      <c r="U18" s="643"/>
      <c r="V18" s="334" t="s">
        <v>937</v>
      </c>
      <c r="W18" s="334"/>
      <c r="X18" s="383"/>
      <c r="Y18" s="384"/>
      <c r="Z18" s="385" t="s">
        <v>367</v>
      </c>
      <c r="AA18" s="77"/>
    </row>
    <row r="19" spans="1:27" ht="45.95" customHeight="1" x14ac:dyDescent="0.3">
      <c r="A19" s="331">
        <v>10</v>
      </c>
      <c r="B19" s="381"/>
      <c r="C19" s="666" t="s">
        <v>320</v>
      </c>
      <c r="D19" s="667"/>
      <c r="E19" s="667"/>
      <c r="F19" s="668"/>
      <c r="G19" s="304" t="s">
        <v>1</v>
      </c>
      <c r="H19" s="335" t="s">
        <v>337</v>
      </c>
      <c r="I19" s="337">
        <v>12</v>
      </c>
      <c r="J19" s="634"/>
      <c r="K19" s="634"/>
      <c r="L19" s="455" t="s">
        <v>594</v>
      </c>
      <c r="M19" s="377"/>
      <c r="N19" s="213" t="s">
        <v>343</v>
      </c>
      <c r="O19" s="326" t="s">
        <v>526</v>
      </c>
      <c r="P19" s="392">
        <v>186</v>
      </c>
      <c r="Q19" s="336" t="s">
        <v>357</v>
      </c>
      <c r="R19" s="372" t="s">
        <v>359</v>
      </c>
      <c r="S19" s="373" t="s">
        <v>359</v>
      </c>
      <c r="T19" s="665" t="s">
        <v>938</v>
      </c>
      <c r="U19" s="640"/>
      <c r="V19" s="334" t="s">
        <v>939</v>
      </c>
      <c r="W19" s="334"/>
      <c r="X19" s="378"/>
      <c r="Y19" s="379"/>
      <c r="Z19" s="385" t="s">
        <v>368</v>
      </c>
      <c r="AA19" s="77"/>
    </row>
    <row r="20" spans="1:27" ht="45.95" customHeight="1" x14ac:dyDescent="0.3">
      <c r="A20" s="331">
        <v>11</v>
      </c>
      <c r="B20" s="386" t="s">
        <v>307</v>
      </c>
      <c r="C20" s="666" t="s">
        <v>321</v>
      </c>
      <c r="D20" s="667"/>
      <c r="E20" s="667"/>
      <c r="F20" s="668"/>
      <c r="G20" s="304" t="s">
        <v>1</v>
      </c>
      <c r="H20" s="335" t="s">
        <v>338</v>
      </c>
      <c r="I20" s="337">
        <v>13</v>
      </c>
      <c r="J20" s="634"/>
      <c r="K20" s="634"/>
      <c r="L20" s="455" t="s">
        <v>594</v>
      </c>
      <c r="M20" s="382"/>
      <c r="N20" s="213" t="s">
        <v>343</v>
      </c>
      <c r="O20" s="326" t="s">
        <v>527</v>
      </c>
      <c r="P20" s="392" t="s">
        <v>348</v>
      </c>
      <c r="Q20" s="336" t="s">
        <v>358</v>
      </c>
      <c r="R20" s="372" t="s">
        <v>359</v>
      </c>
      <c r="S20" s="373" t="s">
        <v>359</v>
      </c>
      <c r="T20" s="664" t="s">
        <v>940</v>
      </c>
      <c r="U20" s="643"/>
      <c r="V20" s="334" t="s">
        <v>941</v>
      </c>
      <c r="W20" s="334"/>
      <c r="X20" s="383"/>
      <c r="Y20" s="384"/>
      <c r="Z20" s="385" t="s">
        <v>369</v>
      </c>
      <c r="AA20" s="77"/>
    </row>
    <row r="21" spans="1:27" ht="45.95" customHeight="1" x14ac:dyDescent="0.3">
      <c r="A21" s="331">
        <v>12</v>
      </c>
      <c r="B21" s="381"/>
      <c r="C21" s="666" t="s">
        <v>322</v>
      </c>
      <c r="D21" s="667"/>
      <c r="E21" s="667"/>
      <c r="F21" s="668"/>
      <c r="G21" s="304" t="s">
        <v>1</v>
      </c>
      <c r="H21" s="335" t="s">
        <v>339</v>
      </c>
      <c r="I21" s="337">
        <v>12</v>
      </c>
      <c r="J21" s="634"/>
      <c r="K21" s="634"/>
      <c r="L21" s="455" t="s">
        <v>594</v>
      </c>
      <c r="M21" s="382"/>
      <c r="N21" s="213" t="s">
        <v>343</v>
      </c>
      <c r="O21" s="325" t="s">
        <v>528</v>
      </c>
      <c r="P21" s="392" t="s">
        <v>353</v>
      </c>
      <c r="Q21" s="336" t="s">
        <v>358</v>
      </c>
      <c r="R21" s="372" t="s">
        <v>359</v>
      </c>
      <c r="S21" s="373" t="s">
        <v>359</v>
      </c>
      <c r="T21" s="664" t="s">
        <v>831</v>
      </c>
      <c r="U21" s="643"/>
      <c r="V21" s="334" t="s">
        <v>942</v>
      </c>
      <c r="W21" s="334"/>
      <c r="X21" s="383"/>
      <c r="Y21" s="384"/>
      <c r="Z21" s="385" t="s">
        <v>370</v>
      </c>
      <c r="AA21" s="77"/>
    </row>
    <row r="22" spans="1:27" ht="45.95" customHeight="1" x14ac:dyDescent="0.3">
      <c r="A22" s="331">
        <v>13</v>
      </c>
      <c r="B22" s="386" t="s">
        <v>308</v>
      </c>
      <c r="C22" s="666" t="s">
        <v>323</v>
      </c>
      <c r="D22" s="667"/>
      <c r="E22" s="667"/>
      <c r="F22" s="668"/>
      <c r="G22" s="304" t="s">
        <v>1</v>
      </c>
      <c r="H22" s="335" t="s">
        <v>340</v>
      </c>
      <c r="I22" s="337">
        <v>14</v>
      </c>
      <c r="J22" s="634"/>
      <c r="K22" s="634"/>
      <c r="L22" s="455" t="s">
        <v>594</v>
      </c>
      <c r="M22" s="382"/>
      <c r="N22" s="213" t="s">
        <v>343</v>
      </c>
      <c r="O22" s="325" t="s">
        <v>529</v>
      </c>
      <c r="P22" s="392" t="s">
        <v>354</v>
      </c>
      <c r="Q22" s="336" t="s">
        <v>358</v>
      </c>
      <c r="R22" s="372" t="s">
        <v>359</v>
      </c>
      <c r="S22" s="373" t="s">
        <v>359</v>
      </c>
      <c r="T22" s="664" t="s">
        <v>943</v>
      </c>
      <c r="U22" s="643"/>
      <c r="V22" s="334" t="s">
        <v>944</v>
      </c>
      <c r="W22" s="334"/>
      <c r="X22" s="383"/>
      <c r="Y22" s="384"/>
      <c r="Z22" s="385" t="s">
        <v>371</v>
      </c>
      <c r="AA22" s="77"/>
    </row>
    <row r="23" spans="1:27" ht="45.95" customHeight="1" x14ac:dyDescent="0.3">
      <c r="A23" s="331">
        <v>14</v>
      </c>
      <c r="B23" s="381"/>
      <c r="C23" s="666" t="s">
        <v>324</v>
      </c>
      <c r="D23" s="667"/>
      <c r="E23" s="667"/>
      <c r="F23" s="668"/>
      <c r="G23" s="304" t="s">
        <v>1</v>
      </c>
      <c r="H23" s="335" t="s">
        <v>341</v>
      </c>
      <c r="I23" s="337">
        <v>11</v>
      </c>
      <c r="J23" s="634"/>
      <c r="K23" s="634"/>
      <c r="L23" s="455" t="s">
        <v>594</v>
      </c>
      <c r="M23" s="382"/>
      <c r="N23" s="213" t="s">
        <v>343</v>
      </c>
      <c r="O23" s="326" t="s">
        <v>530</v>
      </c>
      <c r="P23" s="392" t="s">
        <v>355</v>
      </c>
      <c r="Q23" s="336" t="s">
        <v>358</v>
      </c>
      <c r="R23" s="372" t="s">
        <v>359</v>
      </c>
      <c r="S23" s="373" t="s">
        <v>359</v>
      </c>
      <c r="T23" s="665" t="s">
        <v>945</v>
      </c>
      <c r="U23" s="640"/>
      <c r="V23" s="334" t="s">
        <v>946</v>
      </c>
      <c r="W23" s="334"/>
      <c r="X23" s="383"/>
      <c r="Y23" s="384"/>
      <c r="Z23" s="387" t="s">
        <v>372</v>
      </c>
      <c r="AA23" s="77"/>
    </row>
    <row r="24" spans="1:27" ht="45.95" customHeight="1" x14ac:dyDescent="0.3">
      <c r="A24" s="331">
        <v>15</v>
      </c>
      <c r="B24" s="376" t="s">
        <v>309</v>
      </c>
      <c r="C24" s="666" t="s">
        <v>325</v>
      </c>
      <c r="D24" s="667"/>
      <c r="E24" s="667"/>
      <c r="F24" s="668"/>
      <c r="G24" s="304" t="s">
        <v>1</v>
      </c>
      <c r="H24" s="332" t="s">
        <v>342</v>
      </c>
      <c r="I24" s="337">
        <v>12</v>
      </c>
      <c r="J24" s="634"/>
      <c r="K24" s="634"/>
      <c r="L24" s="455" t="s">
        <v>594</v>
      </c>
      <c r="M24" s="382"/>
      <c r="N24" s="213" t="s">
        <v>343</v>
      </c>
      <c r="O24" s="326" t="s">
        <v>531</v>
      </c>
      <c r="P24" s="393" t="s">
        <v>356</v>
      </c>
      <c r="Q24" s="223" t="s">
        <v>358</v>
      </c>
      <c r="R24" s="374" t="s">
        <v>359</v>
      </c>
      <c r="S24" s="373" t="s">
        <v>359</v>
      </c>
      <c r="T24" s="665" t="s">
        <v>947</v>
      </c>
      <c r="U24" s="640"/>
      <c r="V24" s="334" t="s">
        <v>948</v>
      </c>
      <c r="W24" s="334"/>
      <c r="X24" s="383"/>
      <c r="Y24" s="388"/>
      <c r="Z24" s="337" t="s">
        <v>373</v>
      </c>
      <c r="AA24" s="302"/>
    </row>
    <row r="25" spans="1:27" ht="45.95" customHeight="1" x14ac:dyDescent="0.3">
      <c r="A25" s="370">
        <v>1</v>
      </c>
      <c r="B25" s="385" t="s">
        <v>453</v>
      </c>
      <c r="C25" s="643" t="s">
        <v>467</v>
      </c>
      <c r="D25" s="644"/>
      <c r="E25" s="644"/>
      <c r="F25" s="645"/>
      <c r="G25" s="305" t="s">
        <v>2</v>
      </c>
      <c r="H25" s="395" t="s">
        <v>492</v>
      </c>
      <c r="I25" s="327">
        <v>12</v>
      </c>
      <c r="J25" s="389"/>
      <c r="K25" s="389"/>
      <c r="L25" s="455" t="s">
        <v>594</v>
      </c>
      <c r="M25" s="396"/>
      <c r="N25" s="329" t="s">
        <v>343</v>
      </c>
      <c r="O25" s="329" t="s">
        <v>535</v>
      </c>
      <c r="P25" s="330" t="s">
        <v>559</v>
      </c>
      <c r="Q25" s="328" t="s">
        <v>358</v>
      </c>
      <c r="R25" s="374"/>
      <c r="S25" s="373" t="s">
        <v>359</v>
      </c>
      <c r="T25" s="400" t="s">
        <v>949</v>
      </c>
      <c r="U25" s="403"/>
      <c r="V25" s="400" t="s">
        <v>950</v>
      </c>
      <c r="W25" s="401"/>
      <c r="X25" s="383"/>
      <c r="Y25" s="388"/>
      <c r="Z25" s="405" t="s">
        <v>565</v>
      </c>
      <c r="AA25" s="302"/>
    </row>
    <row r="26" spans="1:27" ht="45.95" customHeight="1" x14ac:dyDescent="0.3">
      <c r="A26" s="370">
        <v>2</v>
      </c>
      <c r="B26" s="385" t="s">
        <v>454</v>
      </c>
      <c r="C26" s="643" t="s">
        <v>468</v>
      </c>
      <c r="D26" s="644"/>
      <c r="E26" s="644"/>
      <c r="F26" s="645"/>
      <c r="G26" s="305" t="s">
        <v>2</v>
      </c>
      <c r="H26" s="395" t="s">
        <v>493</v>
      </c>
      <c r="I26" s="327">
        <v>12</v>
      </c>
      <c r="J26" s="389"/>
      <c r="K26" s="389"/>
      <c r="L26" s="455" t="s">
        <v>594</v>
      </c>
      <c r="M26" s="396"/>
      <c r="N26" s="329" t="s">
        <v>343</v>
      </c>
      <c r="O26" s="397" t="s">
        <v>536</v>
      </c>
      <c r="P26" s="329"/>
      <c r="Q26" s="326" t="s">
        <v>563</v>
      </c>
      <c r="R26" s="374"/>
      <c r="S26" s="374" t="s">
        <v>564</v>
      </c>
      <c r="T26" s="638" t="s">
        <v>951</v>
      </c>
      <c r="U26" s="639"/>
      <c r="V26" s="400" t="s">
        <v>952</v>
      </c>
      <c r="W26" s="401"/>
      <c r="X26" s="383"/>
      <c r="Y26" s="388"/>
      <c r="Z26" s="405" t="s">
        <v>566</v>
      </c>
      <c r="AA26" s="302"/>
    </row>
    <row r="27" spans="1:27" ht="45.95" customHeight="1" x14ac:dyDescent="0.3">
      <c r="A27" s="370">
        <v>3</v>
      </c>
      <c r="B27" s="304"/>
      <c r="C27" s="643" t="s">
        <v>469</v>
      </c>
      <c r="D27" s="644"/>
      <c r="E27" s="644"/>
      <c r="F27" s="645"/>
      <c r="G27" s="305" t="s">
        <v>2</v>
      </c>
      <c r="H27" s="395" t="s">
        <v>494</v>
      </c>
      <c r="I27" s="327">
        <v>13</v>
      </c>
      <c r="J27" s="389"/>
      <c r="K27" s="389"/>
      <c r="L27" s="455" t="s">
        <v>594</v>
      </c>
      <c r="M27" s="396"/>
      <c r="N27" s="329" t="s">
        <v>343</v>
      </c>
      <c r="O27" s="397" t="s">
        <v>537</v>
      </c>
      <c r="P27" s="330" t="s">
        <v>348</v>
      </c>
      <c r="Q27" s="328" t="s">
        <v>358</v>
      </c>
      <c r="R27" s="374"/>
      <c r="S27" s="373" t="s">
        <v>359</v>
      </c>
      <c r="T27" s="400" t="s">
        <v>953</v>
      </c>
      <c r="U27" s="403"/>
      <c r="V27" s="400" t="s">
        <v>954</v>
      </c>
      <c r="W27" s="401"/>
      <c r="X27" s="383"/>
      <c r="Y27" s="388"/>
      <c r="Z27" s="405" t="s">
        <v>567</v>
      </c>
      <c r="AA27" s="302"/>
    </row>
    <row r="28" spans="1:27" ht="45.95" customHeight="1" x14ac:dyDescent="0.3">
      <c r="A28" s="370">
        <v>4</v>
      </c>
      <c r="B28" s="385" t="s">
        <v>455</v>
      </c>
      <c r="C28" s="643" t="s">
        <v>470</v>
      </c>
      <c r="D28" s="644"/>
      <c r="E28" s="644"/>
      <c r="F28" s="645"/>
      <c r="G28" s="305" t="s">
        <v>2</v>
      </c>
      <c r="H28" s="395" t="s">
        <v>495</v>
      </c>
      <c r="I28" s="327">
        <v>12</v>
      </c>
      <c r="J28" s="389"/>
      <c r="K28" s="389"/>
      <c r="L28" s="455" t="s">
        <v>594</v>
      </c>
      <c r="M28" s="396"/>
      <c r="N28" s="329" t="s">
        <v>343</v>
      </c>
      <c r="O28" s="397" t="s">
        <v>538</v>
      </c>
      <c r="P28" s="330"/>
      <c r="Q28" s="328" t="s">
        <v>357</v>
      </c>
      <c r="R28" s="374"/>
      <c r="S28" s="373" t="s">
        <v>359</v>
      </c>
      <c r="T28" s="400" t="s">
        <v>955</v>
      </c>
      <c r="U28" s="403"/>
      <c r="V28" s="400" t="s">
        <v>956</v>
      </c>
      <c r="W28" s="401"/>
      <c r="X28" s="383"/>
      <c r="Y28" s="388"/>
      <c r="Z28" s="405" t="s">
        <v>568</v>
      </c>
      <c r="AA28" s="302"/>
    </row>
    <row r="29" spans="1:27" ht="45.95" customHeight="1" x14ac:dyDescent="0.3">
      <c r="A29" s="370">
        <v>5</v>
      </c>
      <c r="B29" s="304"/>
      <c r="C29" s="643" t="s">
        <v>471</v>
      </c>
      <c r="D29" s="644"/>
      <c r="E29" s="644"/>
      <c r="F29" s="645"/>
      <c r="G29" s="305" t="s">
        <v>2</v>
      </c>
      <c r="H29" s="395" t="s">
        <v>496</v>
      </c>
      <c r="I29" s="327">
        <v>13</v>
      </c>
      <c r="J29" s="389"/>
      <c r="K29" s="389"/>
      <c r="L29" s="455" t="s">
        <v>594</v>
      </c>
      <c r="M29" s="396"/>
      <c r="N29" s="329" t="s">
        <v>343</v>
      </c>
      <c r="O29" s="397" t="s">
        <v>539</v>
      </c>
      <c r="P29" s="330" t="s">
        <v>348</v>
      </c>
      <c r="Q29" s="328" t="s">
        <v>358</v>
      </c>
      <c r="R29" s="374"/>
      <c r="S29" s="373" t="s">
        <v>359</v>
      </c>
      <c r="T29" s="400" t="s">
        <v>957</v>
      </c>
      <c r="U29" s="403"/>
      <c r="V29" s="400" t="s">
        <v>958</v>
      </c>
      <c r="W29" s="401"/>
      <c r="X29" s="383"/>
      <c r="Y29" s="388"/>
      <c r="Z29" s="405" t="s">
        <v>569</v>
      </c>
      <c r="AA29" s="302"/>
    </row>
    <row r="30" spans="1:27" ht="45.95" customHeight="1" x14ac:dyDescent="0.3">
      <c r="A30" s="370">
        <v>6</v>
      </c>
      <c r="B30" s="385" t="s">
        <v>456</v>
      </c>
      <c r="C30" s="643" t="s">
        <v>472</v>
      </c>
      <c r="D30" s="644"/>
      <c r="E30" s="644"/>
      <c r="F30" s="645"/>
      <c r="G30" s="305" t="s">
        <v>2</v>
      </c>
      <c r="H30" s="395" t="s">
        <v>497</v>
      </c>
      <c r="I30" s="327">
        <v>12</v>
      </c>
      <c r="J30" s="389"/>
      <c r="K30" s="389"/>
      <c r="L30" s="455" t="s">
        <v>594</v>
      </c>
      <c r="M30" s="396"/>
      <c r="N30" s="329" t="s">
        <v>343</v>
      </c>
      <c r="O30" s="398" t="s">
        <v>540</v>
      </c>
      <c r="P30" s="399">
        <v>177</v>
      </c>
      <c r="Q30" s="328" t="s">
        <v>357</v>
      </c>
      <c r="R30" s="374"/>
      <c r="S30" s="373" t="s">
        <v>359</v>
      </c>
      <c r="T30" s="400" t="s">
        <v>959</v>
      </c>
      <c r="U30" s="403"/>
      <c r="V30" s="400" t="s">
        <v>960</v>
      </c>
      <c r="W30" s="401"/>
      <c r="X30" s="383"/>
      <c r="Y30" s="388"/>
      <c r="Z30" s="405" t="s">
        <v>570</v>
      </c>
      <c r="AA30" s="302"/>
    </row>
    <row r="31" spans="1:27" ht="45.95" customHeight="1" x14ac:dyDescent="0.3">
      <c r="A31" s="370">
        <v>7</v>
      </c>
      <c r="B31" s="385" t="s">
        <v>457</v>
      </c>
      <c r="C31" s="643" t="s">
        <v>473</v>
      </c>
      <c r="D31" s="644"/>
      <c r="E31" s="644"/>
      <c r="F31" s="645"/>
      <c r="G31" s="305" t="s">
        <v>2</v>
      </c>
      <c r="H31" s="395" t="s">
        <v>498</v>
      </c>
      <c r="I31" s="327">
        <v>12</v>
      </c>
      <c r="J31" s="389"/>
      <c r="K31" s="389"/>
      <c r="L31" s="455" t="s">
        <v>594</v>
      </c>
      <c r="M31" s="396"/>
      <c r="N31" s="397" t="s">
        <v>345</v>
      </c>
      <c r="O31" s="397" t="s">
        <v>541</v>
      </c>
      <c r="P31" s="330" t="s">
        <v>560</v>
      </c>
      <c r="Q31" s="328" t="s">
        <v>358</v>
      </c>
      <c r="R31" s="374"/>
      <c r="S31" s="373" t="s">
        <v>359</v>
      </c>
      <c r="T31" s="632" t="s">
        <v>961</v>
      </c>
      <c r="U31" s="646"/>
      <c r="V31" s="400" t="s">
        <v>962</v>
      </c>
      <c r="W31" s="401"/>
      <c r="X31" s="383"/>
      <c r="Y31" s="388"/>
      <c r="Z31" s="405" t="s">
        <v>571</v>
      </c>
      <c r="AA31" s="302"/>
    </row>
    <row r="32" spans="1:27" ht="45.95" customHeight="1" x14ac:dyDescent="0.3">
      <c r="A32" s="370">
        <v>8</v>
      </c>
      <c r="B32" s="385" t="s">
        <v>458</v>
      </c>
      <c r="C32" s="643" t="s">
        <v>474</v>
      </c>
      <c r="D32" s="644"/>
      <c r="E32" s="644"/>
      <c r="F32" s="645"/>
      <c r="G32" s="305" t="s">
        <v>2</v>
      </c>
      <c r="H32" s="395" t="s">
        <v>499</v>
      </c>
      <c r="I32" s="327">
        <v>12</v>
      </c>
      <c r="J32" s="389"/>
      <c r="K32" s="389"/>
      <c r="L32" s="455" t="s">
        <v>594</v>
      </c>
      <c r="M32" s="396"/>
      <c r="N32" s="329" t="s">
        <v>343</v>
      </c>
      <c r="O32" s="397" t="s">
        <v>542</v>
      </c>
      <c r="P32" s="330" t="s">
        <v>352</v>
      </c>
      <c r="Q32" s="328" t="s">
        <v>357</v>
      </c>
      <c r="R32" s="374"/>
      <c r="S32" s="373" t="s">
        <v>359</v>
      </c>
      <c r="T32" s="400" t="s">
        <v>963</v>
      </c>
      <c r="U32" s="403"/>
      <c r="V32" s="400" t="s">
        <v>964</v>
      </c>
      <c r="W32" s="401"/>
      <c r="X32" s="383"/>
      <c r="Y32" s="388"/>
      <c r="Z32" s="405" t="s">
        <v>572</v>
      </c>
      <c r="AA32" s="302"/>
    </row>
    <row r="33" spans="1:27" ht="45.95" customHeight="1" x14ac:dyDescent="0.3">
      <c r="A33" s="370">
        <v>9</v>
      </c>
      <c r="B33" s="304"/>
      <c r="C33" s="643" t="s">
        <v>475</v>
      </c>
      <c r="D33" s="644"/>
      <c r="E33" s="644"/>
      <c r="F33" s="645"/>
      <c r="G33" s="305" t="s">
        <v>2</v>
      </c>
      <c r="H33" s="395" t="s">
        <v>500</v>
      </c>
      <c r="I33" s="327">
        <v>12</v>
      </c>
      <c r="J33" s="389"/>
      <c r="K33" s="389"/>
      <c r="L33" s="455" t="s">
        <v>594</v>
      </c>
      <c r="M33" s="396"/>
      <c r="N33" s="397" t="s">
        <v>345</v>
      </c>
      <c r="O33" s="397" t="s">
        <v>543</v>
      </c>
      <c r="P33" s="330"/>
      <c r="Q33" s="328" t="s">
        <v>358</v>
      </c>
      <c r="R33" s="374"/>
      <c r="S33" s="373" t="s">
        <v>359</v>
      </c>
      <c r="T33" s="400" t="s">
        <v>965</v>
      </c>
      <c r="U33" s="403"/>
      <c r="V33" s="400" t="s">
        <v>966</v>
      </c>
      <c r="W33" s="401"/>
      <c r="X33" s="383"/>
      <c r="Y33" s="388"/>
      <c r="Z33" s="405" t="s">
        <v>573</v>
      </c>
      <c r="AA33" s="302"/>
    </row>
    <row r="34" spans="1:27" ht="45.95" customHeight="1" x14ac:dyDescent="0.3">
      <c r="A34" s="370">
        <v>10</v>
      </c>
      <c r="B34" s="304"/>
      <c r="C34" s="643" t="s">
        <v>476</v>
      </c>
      <c r="D34" s="644"/>
      <c r="E34" s="644"/>
      <c r="F34" s="645"/>
      <c r="G34" s="305" t="s">
        <v>2</v>
      </c>
      <c r="H34" s="395" t="s">
        <v>501</v>
      </c>
      <c r="I34" s="327">
        <v>12</v>
      </c>
      <c r="J34" s="389"/>
      <c r="K34" s="389"/>
      <c r="L34" s="455" t="s">
        <v>594</v>
      </c>
      <c r="M34" s="396"/>
      <c r="N34" s="329" t="s">
        <v>343</v>
      </c>
      <c r="O34" s="397" t="s">
        <v>544</v>
      </c>
      <c r="P34" s="330" t="s">
        <v>352</v>
      </c>
      <c r="Q34" s="328" t="s">
        <v>357</v>
      </c>
      <c r="R34" s="374"/>
      <c r="S34" s="373" t="s">
        <v>359</v>
      </c>
      <c r="T34" s="638" t="s">
        <v>968</v>
      </c>
      <c r="U34" s="639"/>
      <c r="V34" s="400" t="s">
        <v>967</v>
      </c>
      <c r="W34" s="401"/>
      <c r="X34" s="383"/>
      <c r="Y34" s="388"/>
      <c r="Z34" s="405" t="s">
        <v>574</v>
      </c>
      <c r="AA34" s="302"/>
    </row>
    <row r="35" spans="1:27" ht="45.95" customHeight="1" x14ac:dyDescent="0.3">
      <c r="A35" s="370">
        <v>11</v>
      </c>
      <c r="B35" s="577"/>
      <c r="C35" s="643" t="s">
        <v>477</v>
      </c>
      <c r="D35" s="644"/>
      <c r="E35" s="644"/>
      <c r="F35" s="645"/>
      <c r="G35" s="578" t="s">
        <v>2</v>
      </c>
      <c r="H35" s="395" t="s">
        <v>502</v>
      </c>
      <c r="I35" s="327">
        <v>13</v>
      </c>
      <c r="J35" s="576"/>
      <c r="K35" s="576"/>
      <c r="L35" s="455" t="s">
        <v>594</v>
      </c>
      <c r="M35" s="396"/>
      <c r="N35" s="329" t="s">
        <v>343</v>
      </c>
      <c r="O35" s="397" t="s">
        <v>545</v>
      </c>
      <c r="P35" s="330"/>
      <c r="Q35" s="328" t="s">
        <v>358</v>
      </c>
      <c r="R35" s="374"/>
      <c r="S35" s="373" t="s">
        <v>359</v>
      </c>
      <c r="T35" s="400" t="s">
        <v>969</v>
      </c>
      <c r="U35" s="403"/>
      <c r="V35" s="400" t="s">
        <v>970</v>
      </c>
      <c r="W35" s="401"/>
      <c r="X35" s="383"/>
      <c r="Y35" s="388"/>
      <c r="Z35" s="405" t="s">
        <v>575</v>
      </c>
      <c r="AA35" s="302"/>
    </row>
    <row r="36" spans="1:27" ht="45.95" customHeight="1" x14ac:dyDescent="0.3">
      <c r="A36" s="370">
        <v>12</v>
      </c>
      <c r="B36" s="385" t="s">
        <v>459</v>
      </c>
      <c r="C36" s="643" t="s">
        <v>478</v>
      </c>
      <c r="D36" s="644"/>
      <c r="E36" s="644"/>
      <c r="F36" s="645"/>
      <c r="G36" s="305" t="s">
        <v>2</v>
      </c>
      <c r="H36" s="395" t="s">
        <v>503</v>
      </c>
      <c r="I36" s="327">
        <v>13</v>
      </c>
      <c r="J36" s="389"/>
      <c r="K36" s="389"/>
      <c r="L36" s="455" t="s">
        <v>594</v>
      </c>
      <c r="M36" s="396"/>
      <c r="N36" s="329" t="s">
        <v>344</v>
      </c>
      <c r="O36" s="329" t="s">
        <v>546</v>
      </c>
      <c r="P36" s="330" t="s">
        <v>348</v>
      </c>
      <c r="Q36" s="328" t="s">
        <v>358</v>
      </c>
      <c r="R36" s="374"/>
      <c r="S36" s="373" t="s">
        <v>359</v>
      </c>
      <c r="T36" s="400" t="s">
        <v>971</v>
      </c>
      <c r="U36" s="403"/>
      <c r="V36" s="400" t="s">
        <v>972</v>
      </c>
      <c r="W36" s="401"/>
      <c r="X36" s="383"/>
      <c r="Y36" s="388"/>
      <c r="Z36" s="405" t="s">
        <v>576</v>
      </c>
      <c r="AA36" s="302"/>
    </row>
    <row r="37" spans="1:27" ht="45.95" customHeight="1" x14ac:dyDescent="0.3">
      <c r="A37" s="370">
        <v>13</v>
      </c>
      <c r="B37" s="385" t="s">
        <v>460</v>
      </c>
      <c r="C37" s="643" t="s">
        <v>479</v>
      </c>
      <c r="D37" s="644"/>
      <c r="E37" s="644"/>
      <c r="F37" s="645"/>
      <c r="G37" s="305" t="s">
        <v>2</v>
      </c>
      <c r="H37" s="395" t="s">
        <v>504</v>
      </c>
      <c r="I37" s="327">
        <v>11</v>
      </c>
      <c r="J37" s="389"/>
      <c r="K37" s="389"/>
      <c r="L37" s="455" t="s">
        <v>594</v>
      </c>
      <c r="M37" s="396"/>
      <c r="N37" s="329" t="s">
        <v>343</v>
      </c>
      <c r="O37" s="397" t="s">
        <v>547</v>
      </c>
      <c r="P37" s="399">
        <v>179</v>
      </c>
      <c r="Q37" s="328" t="s">
        <v>357</v>
      </c>
      <c r="R37" s="374"/>
      <c r="S37" s="373" t="s">
        <v>359</v>
      </c>
      <c r="T37" s="400" t="s">
        <v>974</v>
      </c>
      <c r="U37" s="403"/>
      <c r="V37" s="400" t="s">
        <v>973</v>
      </c>
      <c r="W37" s="401"/>
      <c r="X37" s="383"/>
      <c r="Y37" s="388"/>
      <c r="Z37" s="405" t="s">
        <v>577</v>
      </c>
      <c r="AA37" s="302"/>
    </row>
    <row r="38" spans="1:27" ht="45.95" customHeight="1" x14ac:dyDescent="0.3">
      <c r="A38" s="370">
        <v>14</v>
      </c>
      <c r="B38" s="385" t="s">
        <v>461</v>
      </c>
      <c r="C38" s="640" t="s">
        <v>480</v>
      </c>
      <c r="D38" s="641"/>
      <c r="E38" s="641"/>
      <c r="F38" s="642"/>
      <c r="G38" s="305" t="s">
        <v>2</v>
      </c>
      <c r="H38" s="395" t="s">
        <v>505</v>
      </c>
      <c r="I38" s="327">
        <v>12</v>
      </c>
      <c r="J38" s="389"/>
      <c r="K38" s="389"/>
      <c r="L38" s="455" t="s">
        <v>594</v>
      </c>
      <c r="M38" s="396"/>
      <c r="N38" s="329" t="s">
        <v>344</v>
      </c>
      <c r="O38" s="329" t="s">
        <v>523</v>
      </c>
      <c r="P38" s="330" t="s">
        <v>348</v>
      </c>
      <c r="Q38" s="328" t="s">
        <v>358</v>
      </c>
      <c r="R38" s="374"/>
      <c r="S38" s="373" t="s">
        <v>359</v>
      </c>
      <c r="T38" s="400" t="s">
        <v>975</v>
      </c>
      <c r="U38" s="403"/>
      <c r="V38" s="632" t="s">
        <v>976</v>
      </c>
      <c r="W38" s="633"/>
      <c r="X38" s="383"/>
      <c r="Y38" s="388"/>
      <c r="Z38" s="405" t="s">
        <v>365</v>
      </c>
      <c r="AA38" s="302"/>
    </row>
    <row r="39" spans="1:27" ht="45.95" customHeight="1" x14ac:dyDescent="0.3">
      <c r="A39" s="370">
        <v>15</v>
      </c>
      <c r="B39" s="304"/>
      <c r="C39" s="643" t="s">
        <v>481</v>
      </c>
      <c r="D39" s="644"/>
      <c r="E39" s="644"/>
      <c r="F39" s="645"/>
      <c r="G39" s="305" t="s">
        <v>2</v>
      </c>
      <c r="H39" s="395" t="s">
        <v>506</v>
      </c>
      <c r="I39" s="327">
        <v>12</v>
      </c>
      <c r="J39" s="389"/>
      <c r="K39" s="389"/>
      <c r="L39" s="455" t="s">
        <v>594</v>
      </c>
      <c r="M39" s="396"/>
      <c r="N39" s="329" t="s">
        <v>343</v>
      </c>
      <c r="O39" s="329" t="s">
        <v>548</v>
      </c>
      <c r="P39" s="330" t="s">
        <v>559</v>
      </c>
      <c r="Q39" s="328" t="s">
        <v>358</v>
      </c>
      <c r="R39" s="374"/>
      <c r="S39" s="373" t="s">
        <v>359</v>
      </c>
      <c r="T39" s="400"/>
      <c r="U39" s="403"/>
      <c r="V39" s="400" t="s">
        <v>977</v>
      </c>
      <c r="W39" s="401"/>
      <c r="X39" s="383"/>
      <c r="Y39" s="388"/>
      <c r="Z39" s="405" t="s">
        <v>578</v>
      </c>
      <c r="AA39" s="302"/>
    </row>
    <row r="40" spans="1:27" ht="45.95" customHeight="1" x14ac:dyDescent="0.3">
      <c r="A40" s="370">
        <v>16</v>
      </c>
      <c r="B40" s="385" t="s">
        <v>462</v>
      </c>
      <c r="C40" s="643" t="s">
        <v>482</v>
      </c>
      <c r="D40" s="644"/>
      <c r="E40" s="644"/>
      <c r="F40" s="645"/>
      <c r="G40" s="305" t="s">
        <v>2</v>
      </c>
      <c r="H40" s="395" t="s">
        <v>507</v>
      </c>
      <c r="I40" s="327">
        <v>12</v>
      </c>
      <c r="J40" s="389"/>
      <c r="K40" s="389"/>
      <c r="L40" s="455" t="s">
        <v>594</v>
      </c>
      <c r="M40" s="396"/>
      <c r="N40" s="329" t="s">
        <v>532</v>
      </c>
      <c r="O40" s="397" t="s">
        <v>549</v>
      </c>
      <c r="P40" s="330"/>
      <c r="Q40" s="328" t="s">
        <v>357</v>
      </c>
      <c r="R40" s="374"/>
      <c r="S40" s="373" t="s">
        <v>359</v>
      </c>
      <c r="T40" s="400" t="s">
        <v>978</v>
      </c>
      <c r="U40" s="403"/>
      <c r="V40" s="400" t="s">
        <v>979</v>
      </c>
      <c r="W40" s="401"/>
      <c r="X40" s="383"/>
      <c r="Y40" s="388"/>
      <c r="Z40" s="405" t="s">
        <v>579</v>
      </c>
      <c r="AA40" s="302"/>
    </row>
    <row r="41" spans="1:27" ht="45.95" customHeight="1" x14ac:dyDescent="0.3">
      <c r="A41" s="370">
        <v>17</v>
      </c>
      <c r="B41" s="304"/>
      <c r="C41" s="334" t="s">
        <v>483</v>
      </c>
      <c r="D41" s="334"/>
      <c r="E41" s="334"/>
      <c r="F41" s="334"/>
      <c r="G41" s="305" t="s">
        <v>2</v>
      </c>
      <c r="H41" s="395" t="s">
        <v>508</v>
      </c>
      <c r="I41" s="327">
        <v>13</v>
      </c>
      <c r="J41" s="389"/>
      <c r="K41" s="389"/>
      <c r="L41" s="455" t="s">
        <v>594</v>
      </c>
      <c r="M41" s="396"/>
      <c r="N41" s="329" t="s">
        <v>343</v>
      </c>
      <c r="O41" s="397" t="s">
        <v>550</v>
      </c>
      <c r="P41" s="330" t="s">
        <v>560</v>
      </c>
      <c r="Q41" s="328" t="s">
        <v>358</v>
      </c>
      <c r="R41" s="374"/>
      <c r="S41" s="373" t="s">
        <v>359</v>
      </c>
      <c r="T41" s="632" t="s">
        <v>980</v>
      </c>
      <c r="U41" s="646"/>
      <c r="V41" s="400" t="s">
        <v>981</v>
      </c>
      <c r="W41" s="401"/>
      <c r="X41" s="383"/>
      <c r="Y41" s="388"/>
      <c r="Z41" s="405" t="s">
        <v>580</v>
      </c>
      <c r="AA41" s="302"/>
    </row>
    <row r="42" spans="1:27" ht="45.95" customHeight="1" x14ac:dyDescent="0.3">
      <c r="A42" s="370">
        <v>18</v>
      </c>
      <c r="B42" s="385" t="s">
        <v>463</v>
      </c>
      <c r="C42" s="643" t="s">
        <v>484</v>
      </c>
      <c r="D42" s="644"/>
      <c r="E42" s="644"/>
      <c r="F42" s="645"/>
      <c r="G42" s="305" t="s">
        <v>2</v>
      </c>
      <c r="H42" s="395" t="s">
        <v>509</v>
      </c>
      <c r="I42" s="327">
        <v>11</v>
      </c>
      <c r="J42" s="389"/>
      <c r="K42" s="389"/>
      <c r="L42" s="455" t="s">
        <v>594</v>
      </c>
      <c r="M42" s="396"/>
      <c r="N42" s="329" t="s">
        <v>343</v>
      </c>
      <c r="O42" s="329" t="s">
        <v>551</v>
      </c>
      <c r="P42" s="330" t="s">
        <v>561</v>
      </c>
      <c r="Q42" s="328" t="s">
        <v>357</v>
      </c>
      <c r="R42" s="374"/>
      <c r="S42" s="373" t="s">
        <v>359</v>
      </c>
      <c r="T42" s="400"/>
      <c r="U42" s="403"/>
      <c r="V42" s="400" t="s">
        <v>982</v>
      </c>
      <c r="W42" s="401"/>
      <c r="X42" s="383"/>
      <c r="Y42" s="388"/>
      <c r="Z42" s="405" t="s">
        <v>581</v>
      </c>
      <c r="AA42" s="302"/>
    </row>
    <row r="43" spans="1:27" ht="45.95" customHeight="1" x14ac:dyDescent="0.3">
      <c r="A43" s="370">
        <v>19</v>
      </c>
      <c r="B43" s="304"/>
      <c r="C43" s="334" t="s">
        <v>485</v>
      </c>
      <c r="D43" s="334"/>
      <c r="E43" s="334"/>
      <c r="F43" s="334"/>
      <c r="G43" s="305" t="s">
        <v>2</v>
      </c>
      <c r="H43" s="395" t="s">
        <v>510</v>
      </c>
      <c r="I43" s="327">
        <v>13</v>
      </c>
      <c r="J43" s="389"/>
      <c r="K43" s="389"/>
      <c r="L43" s="455" t="s">
        <v>594</v>
      </c>
      <c r="M43" s="396"/>
      <c r="N43" s="329" t="s">
        <v>533</v>
      </c>
      <c r="O43" s="397" t="s">
        <v>552</v>
      </c>
      <c r="P43" s="330" t="s">
        <v>354</v>
      </c>
      <c r="Q43" s="328" t="s">
        <v>358</v>
      </c>
      <c r="R43" s="374"/>
      <c r="S43" s="373" t="s">
        <v>359</v>
      </c>
      <c r="T43" s="632" t="s">
        <v>983</v>
      </c>
      <c r="U43" s="646"/>
      <c r="V43" s="400" t="s">
        <v>984</v>
      </c>
      <c r="W43" s="401"/>
      <c r="X43" s="383"/>
      <c r="Y43" s="388"/>
      <c r="Z43" s="405" t="s">
        <v>582</v>
      </c>
      <c r="AA43" s="302"/>
    </row>
    <row r="44" spans="1:27" ht="45.95" customHeight="1" x14ac:dyDescent="0.3">
      <c r="A44" s="370">
        <v>20</v>
      </c>
      <c r="B44" s="385" t="s">
        <v>464</v>
      </c>
      <c r="C44" s="643" t="s">
        <v>486</v>
      </c>
      <c r="D44" s="644"/>
      <c r="E44" s="644"/>
      <c r="F44" s="645"/>
      <c r="G44" s="305" t="s">
        <v>2</v>
      </c>
      <c r="H44" s="395" t="s">
        <v>511</v>
      </c>
      <c r="I44" s="327">
        <v>12</v>
      </c>
      <c r="J44" s="389"/>
      <c r="K44" s="389"/>
      <c r="L44" s="455" t="s">
        <v>594</v>
      </c>
      <c r="M44" s="396"/>
      <c r="N44" s="329" t="s">
        <v>343</v>
      </c>
      <c r="O44" s="329" t="s">
        <v>553</v>
      </c>
      <c r="P44" s="330" t="s">
        <v>348</v>
      </c>
      <c r="Q44" s="328" t="s">
        <v>358</v>
      </c>
      <c r="R44" s="374"/>
      <c r="S44" s="373" t="s">
        <v>359</v>
      </c>
      <c r="T44" s="400" t="s">
        <v>986</v>
      </c>
      <c r="U44" s="403"/>
      <c r="V44" s="400" t="s">
        <v>985</v>
      </c>
      <c r="W44" s="401"/>
      <c r="X44" s="383"/>
      <c r="Y44" s="388"/>
      <c r="Z44" s="405" t="s">
        <v>583</v>
      </c>
      <c r="AA44" s="302"/>
    </row>
    <row r="45" spans="1:27" ht="45.95" customHeight="1" x14ac:dyDescent="0.3">
      <c r="A45" s="370">
        <v>21</v>
      </c>
      <c r="B45" s="385" t="s">
        <v>465</v>
      </c>
      <c r="C45" s="643" t="s">
        <v>487</v>
      </c>
      <c r="D45" s="644"/>
      <c r="E45" s="644"/>
      <c r="F45" s="645"/>
      <c r="G45" s="305" t="s">
        <v>2</v>
      </c>
      <c r="H45" s="395" t="s">
        <v>512</v>
      </c>
      <c r="I45" s="327">
        <v>11</v>
      </c>
      <c r="J45" s="389"/>
      <c r="K45" s="389"/>
      <c r="L45" s="455" t="s">
        <v>594</v>
      </c>
      <c r="M45" s="396"/>
      <c r="N45" s="329" t="s">
        <v>343</v>
      </c>
      <c r="O45" s="397" t="s">
        <v>554</v>
      </c>
      <c r="P45" s="330" t="s">
        <v>559</v>
      </c>
      <c r="Q45" s="328" t="s">
        <v>358</v>
      </c>
      <c r="R45" s="374"/>
      <c r="S45" s="373" t="s">
        <v>359</v>
      </c>
      <c r="T45" s="400" t="s">
        <v>987</v>
      </c>
      <c r="U45" s="403"/>
      <c r="V45" s="400" t="s">
        <v>988</v>
      </c>
      <c r="W45" s="401"/>
      <c r="X45" s="383"/>
      <c r="Y45" s="388"/>
      <c r="Z45" s="405" t="s">
        <v>584</v>
      </c>
      <c r="AA45" s="302"/>
    </row>
    <row r="46" spans="1:27" ht="45.95" customHeight="1" x14ac:dyDescent="0.3">
      <c r="A46" s="370">
        <v>22</v>
      </c>
      <c r="B46" s="304"/>
      <c r="C46" s="334" t="s">
        <v>488</v>
      </c>
      <c r="D46" s="334"/>
      <c r="E46" s="334"/>
      <c r="F46" s="334"/>
      <c r="G46" s="305" t="s">
        <v>2</v>
      </c>
      <c r="H46" s="395" t="s">
        <v>513</v>
      </c>
      <c r="I46" s="327">
        <v>11</v>
      </c>
      <c r="J46" s="634"/>
      <c r="K46" s="634"/>
      <c r="L46" s="455" t="s">
        <v>594</v>
      </c>
      <c r="M46" s="396"/>
      <c r="N46" s="329" t="s">
        <v>343</v>
      </c>
      <c r="O46" s="329" t="s">
        <v>555</v>
      </c>
      <c r="P46" s="330" t="s">
        <v>356</v>
      </c>
      <c r="Q46" s="328" t="s">
        <v>358</v>
      </c>
      <c r="R46" s="635" t="s">
        <v>359</v>
      </c>
      <c r="S46" s="635"/>
      <c r="T46" s="400" t="s">
        <v>989</v>
      </c>
      <c r="U46" s="403"/>
      <c r="V46" s="400" t="s">
        <v>990</v>
      </c>
      <c r="W46" s="401"/>
      <c r="X46" s="383"/>
      <c r="Y46" s="388"/>
      <c r="Z46" s="405" t="s">
        <v>585</v>
      </c>
      <c r="AA46" s="302"/>
    </row>
    <row r="47" spans="1:27" ht="45.95" customHeight="1" x14ac:dyDescent="0.3">
      <c r="A47" s="370">
        <v>23</v>
      </c>
      <c r="B47" s="385" t="s">
        <v>466</v>
      </c>
      <c r="C47" s="643" t="s">
        <v>489</v>
      </c>
      <c r="D47" s="644"/>
      <c r="E47" s="644"/>
      <c r="F47" s="645"/>
      <c r="G47" s="305" t="s">
        <v>2</v>
      </c>
      <c r="H47" s="395" t="s">
        <v>514</v>
      </c>
      <c r="I47" s="327">
        <v>13</v>
      </c>
      <c r="J47" s="634"/>
      <c r="K47" s="634"/>
      <c r="L47" s="455" t="s">
        <v>594</v>
      </c>
      <c r="M47" s="396"/>
      <c r="N47" s="329" t="s">
        <v>343</v>
      </c>
      <c r="O47" s="397" t="s">
        <v>556</v>
      </c>
      <c r="P47" s="397"/>
      <c r="Q47" s="326" t="s">
        <v>563</v>
      </c>
      <c r="R47" s="635" t="s">
        <v>359</v>
      </c>
      <c r="S47" s="635"/>
      <c r="T47" s="400" t="s">
        <v>991</v>
      </c>
      <c r="U47" s="403"/>
      <c r="V47" s="400" t="s">
        <v>992</v>
      </c>
      <c r="W47" s="401"/>
      <c r="X47" s="383"/>
      <c r="Y47" s="388"/>
      <c r="Z47" s="405" t="s">
        <v>586</v>
      </c>
      <c r="AA47" s="302"/>
    </row>
    <row r="48" spans="1:27" ht="45.95" customHeight="1" x14ac:dyDescent="0.3">
      <c r="A48" s="370">
        <v>24</v>
      </c>
      <c r="B48" s="304"/>
      <c r="C48" s="643" t="s">
        <v>490</v>
      </c>
      <c r="D48" s="644"/>
      <c r="E48" s="644"/>
      <c r="F48" s="645"/>
      <c r="G48" s="305" t="s">
        <v>2</v>
      </c>
      <c r="H48" s="395" t="s">
        <v>515</v>
      </c>
      <c r="I48" s="327">
        <v>12</v>
      </c>
      <c r="J48" s="634"/>
      <c r="K48" s="634"/>
      <c r="L48" s="455" t="s">
        <v>594</v>
      </c>
      <c r="M48" s="396"/>
      <c r="N48" s="397" t="s">
        <v>534</v>
      </c>
      <c r="O48" s="329" t="s">
        <v>557</v>
      </c>
      <c r="P48" s="330" t="s">
        <v>559</v>
      </c>
      <c r="Q48" s="328" t="s">
        <v>358</v>
      </c>
      <c r="R48" s="635" t="s">
        <v>359</v>
      </c>
      <c r="S48" s="635"/>
      <c r="T48" s="400" t="s">
        <v>993</v>
      </c>
      <c r="U48" s="403"/>
      <c r="V48" s="400" t="s">
        <v>994</v>
      </c>
      <c r="W48" s="401"/>
      <c r="X48" s="383"/>
      <c r="Y48" s="388"/>
      <c r="Z48" s="405" t="s">
        <v>587</v>
      </c>
      <c r="AA48" s="302"/>
    </row>
    <row r="49" spans="1:27" ht="45.95" customHeight="1" thickBot="1" x14ac:dyDescent="0.35">
      <c r="A49" s="331">
        <v>25</v>
      </c>
      <c r="B49" s="337"/>
      <c r="C49" s="664" t="s">
        <v>491</v>
      </c>
      <c r="D49" s="664"/>
      <c r="E49" s="664"/>
      <c r="F49" s="664"/>
      <c r="G49" s="337" t="s">
        <v>2</v>
      </c>
      <c r="H49" s="332" t="s">
        <v>516</v>
      </c>
      <c r="I49" s="327">
        <v>12</v>
      </c>
      <c r="J49" s="634"/>
      <c r="K49" s="634"/>
      <c r="L49" s="455" t="s">
        <v>594</v>
      </c>
      <c r="M49" s="382"/>
      <c r="N49" s="397" t="s">
        <v>345</v>
      </c>
      <c r="O49" s="329" t="s">
        <v>558</v>
      </c>
      <c r="P49" s="330" t="s">
        <v>562</v>
      </c>
      <c r="Q49" s="328" t="s">
        <v>358</v>
      </c>
      <c r="R49" s="636" t="s">
        <v>359</v>
      </c>
      <c r="S49" s="637"/>
      <c r="T49" s="400" t="s">
        <v>995</v>
      </c>
      <c r="U49" s="403"/>
      <c r="V49" s="404" t="s">
        <v>996</v>
      </c>
      <c r="W49" s="402"/>
      <c r="X49" s="383"/>
      <c r="Y49" s="388"/>
      <c r="Z49" s="406" t="s">
        <v>588</v>
      </c>
      <c r="AA49" s="302"/>
    </row>
    <row r="50" spans="1:27" ht="33" customHeight="1" thickTop="1" x14ac:dyDescent="0.4">
      <c r="A50" s="655" t="s">
        <v>291</v>
      </c>
      <c r="B50" s="655"/>
      <c r="C50" s="655"/>
      <c r="D50" s="655"/>
      <c r="E50" s="655"/>
      <c r="F50" s="655"/>
      <c r="G50" s="655"/>
      <c r="H50" s="655"/>
      <c r="I50" s="655"/>
      <c r="J50" s="655"/>
      <c r="K50" s="655"/>
      <c r="L50" s="655"/>
      <c r="M50" s="655"/>
      <c r="N50" s="655"/>
      <c r="O50" s="655"/>
      <c r="P50" s="655"/>
      <c r="Q50" s="655"/>
      <c r="R50" s="298"/>
      <c r="S50" s="78"/>
      <c r="T50" s="78"/>
      <c r="U50" s="78"/>
      <c r="V50" s="78"/>
      <c r="W50" s="656" t="s">
        <v>153</v>
      </c>
      <c r="X50" s="656"/>
      <c r="Y50" s="78"/>
      <c r="Z50" s="656" t="s">
        <v>154</v>
      </c>
      <c r="AA50" s="656"/>
    </row>
    <row r="51" spans="1:27" s="81" customFormat="1" ht="36" customHeight="1" x14ac:dyDescent="0.35">
      <c r="A51" s="270" t="s">
        <v>105</v>
      </c>
      <c r="B51" s="271"/>
      <c r="C51" s="275" t="s">
        <v>106</v>
      </c>
      <c r="D51" s="270"/>
      <c r="E51" s="271" t="s">
        <v>119</v>
      </c>
      <c r="F51" s="271"/>
      <c r="G51" s="272"/>
      <c r="H51" s="271"/>
      <c r="I51" s="273"/>
      <c r="J51" s="3"/>
      <c r="K51" s="270" t="s">
        <v>105</v>
      </c>
      <c r="L51" s="279"/>
      <c r="M51" s="278" t="s">
        <v>106</v>
      </c>
      <c r="N51" s="271" t="s">
        <v>119</v>
      </c>
      <c r="O51" s="272"/>
      <c r="P51" s="272"/>
      <c r="Q51" s="274"/>
      <c r="R51" s="299"/>
      <c r="S51" s="300" t="s">
        <v>287</v>
      </c>
      <c r="T51" s="79" t="s">
        <v>155</v>
      </c>
      <c r="U51" s="79" t="s">
        <v>156</v>
      </c>
      <c r="V51" s="80"/>
      <c r="W51" s="656"/>
      <c r="X51" s="656"/>
      <c r="Y51" s="1"/>
      <c r="Z51" s="656"/>
      <c r="AA51" s="656"/>
    </row>
    <row r="52" spans="1:27" ht="53.25" customHeight="1" x14ac:dyDescent="0.3">
      <c r="A52" s="269" t="s">
        <v>103</v>
      </c>
      <c r="B52" s="4"/>
      <c r="C52" s="276" t="s">
        <v>104</v>
      </c>
      <c r="D52" s="661" t="s">
        <v>120</v>
      </c>
      <c r="E52" s="662"/>
      <c r="F52" s="662"/>
      <c r="G52" s="662"/>
      <c r="H52" s="662"/>
      <c r="I52" s="663"/>
      <c r="J52" s="59"/>
      <c r="K52" s="264" t="s">
        <v>110</v>
      </c>
      <c r="L52" s="265"/>
      <c r="M52" s="276" t="s">
        <v>111</v>
      </c>
      <c r="N52" s="657" t="s">
        <v>123</v>
      </c>
      <c r="O52" s="657"/>
      <c r="P52" s="657"/>
      <c r="Q52" s="658"/>
      <c r="R52" s="262"/>
      <c r="S52" s="261" t="s">
        <v>6</v>
      </c>
      <c r="T52" s="261">
        <v>15</v>
      </c>
      <c r="U52" s="261">
        <v>15</v>
      </c>
      <c r="V52" s="78"/>
      <c r="W52" s="653" t="s">
        <v>326</v>
      </c>
      <c r="X52" s="653"/>
      <c r="Z52" s="653" t="s">
        <v>327</v>
      </c>
      <c r="AA52" s="653"/>
    </row>
    <row r="53" spans="1:27" ht="54" customHeight="1" x14ac:dyDescent="0.3">
      <c r="A53" s="269" t="s">
        <v>108</v>
      </c>
      <c r="B53" s="4"/>
      <c r="C53" s="276" t="s">
        <v>107</v>
      </c>
      <c r="D53" s="647" t="s">
        <v>120</v>
      </c>
      <c r="E53" s="648"/>
      <c r="F53" s="648"/>
      <c r="G53" s="648"/>
      <c r="H53" s="648"/>
      <c r="I53" s="649"/>
      <c r="J53" s="59"/>
      <c r="K53" s="264" t="s">
        <v>112</v>
      </c>
      <c r="L53" s="265"/>
      <c r="M53" s="276" t="s">
        <v>113</v>
      </c>
      <c r="N53" s="59" t="s">
        <v>124</v>
      </c>
      <c r="O53" s="59"/>
      <c r="P53" s="59"/>
      <c r="Q53" s="265"/>
      <c r="R53" s="59"/>
      <c r="S53" s="261" t="s">
        <v>15</v>
      </c>
      <c r="T53" s="261">
        <v>25</v>
      </c>
      <c r="U53" s="261">
        <v>25</v>
      </c>
      <c r="V53" s="78"/>
      <c r="W53" s="659" t="s">
        <v>158</v>
      </c>
      <c r="X53" s="659"/>
      <c r="Y53" s="60"/>
      <c r="Z53" s="660" t="s">
        <v>159</v>
      </c>
      <c r="AA53" s="660"/>
    </row>
    <row r="54" spans="1:27" ht="23.25" customHeight="1" x14ac:dyDescent="0.3">
      <c r="A54" s="264" t="s">
        <v>109</v>
      </c>
      <c r="B54" s="59"/>
      <c r="C54" s="276" t="s">
        <v>114</v>
      </c>
      <c r="D54" s="647" t="s">
        <v>122</v>
      </c>
      <c r="E54" s="648"/>
      <c r="F54" s="648"/>
      <c r="G54" s="648"/>
      <c r="H54" s="648"/>
      <c r="I54" s="649"/>
      <c r="J54" s="59"/>
      <c r="K54" s="264" t="s">
        <v>115</v>
      </c>
      <c r="L54" s="265"/>
      <c r="M54" s="276" t="s">
        <v>116</v>
      </c>
      <c r="N54" s="59" t="s">
        <v>186</v>
      </c>
      <c r="O54" s="59"/>
      <c r="P54" s="59"/>
      <c r="Q54" s="265"/>
      <c r="R54" s="59"/>
      <c r="S54" s="654" t="s">
        <v>3</v>
      </c>
      <c r="T54" s="654">
        <v>40</v>
      </c>
      <c r="U54" s="654">
        <v>40</v>
      </c>
      <c r="V54" s="82"/>
      <c r="W54" s="78"/>
      <c r="X54" s="2"/>
      <c r="Y54" s="2"/>
      <c r="Z54" s="2"/>
      <c r="AA54" s="2"/>
    </row>
    <row r="55" spans="1:27" ht="25.5" x14ac:dyDescent="0.35">
      <c r="A55" s="266" t="s">
        <v>188</v>
      </c>
      <c r="B55" s="267"/>
      <c r="C55" s="277" t="s">
        <v>189</v>
      </c>
      <c r="D55" s="650" t="s">
        <v>190</v>
      </c>
      <c r="E55" s="651"/>
      <c r="F55" s="651"/>
      <c r="G55" s="651"/>
      <c r="H55" s="651"/>
      <c r="I55" s="652"/>
      <c r="J55" s="59"/>
      <c r="K55" s="266" t="s">
        <v>117</v>
      </c>
      <c r="L55" s="268"/>
      <c r="M55" s="277" t="s">
        <v>118</v>
      </c>
      <c r="N55" s="267" t="s">
        <v>187</v>
      </c>
      <c r="O55" s="267"/>
      <c r="P55" s="267"/>
      <c r="Q55" s="268"/>
      <c r="R55" s="59"/>
      <c r="S55" s="654"/>
      <c r="T55" s="654"/>
      <c r="U55" s="654"/>
      <c r="V55" s="82"/>
      <c r="W55" s="230" t="s">
        <v>417</v>
      </c>
      <c r="X55" s="231"/>
      <c r="Y55" s="5"/>
      <c r="Z55" s="230" t="s">
        <v>277</v>
      </c>
      <c r="AA55" s="231"/>
    </row>
    <row r="56" spans="1:27" x14ac:dyDescent="0.3">
      <c r="A56" s="73"/>
      <c r="K56" s="73"/>
      <c r="P56" s="78"/>
      <c r="Q56" s="83"/>
      <c r="R56" s="83"/>
      <c r="S56" s="83"/>
      <c r="X56" s="78"/>
      <c r="Y56" s="78"/>
      <c r="Z56" s="78"/>
      <c r="AA56" s="78"/>
    </row>
    <row r="57" spans="1:27" ht="16.5" x14ac:dyDescent="0.3">
      <c r="A57" s="73"/>
      <c r="H57" s="66"/>
      <c r="K57" s="73"/>
      <c r="X57" s="78"/>
      <c r="Y57" s="78"/>
      <c r="Z57" s="78"/>
      <c r="AA57" s="78"/>
    </row>
    <row r="58" spans="1:27" ht="16.5" x14ac:dyDescent="0.3">
      <c r="A58" s="73"/>
      <c r="H58" s="66"/>
      <c r="K58" s="73"/>
      <c r="X58" s="78"/>
      <c r="Y58" s="78"/>
      <c r="Z58" s="78"/>
      <c r="AA58" s="78"/>
    </row>
    <row r="59" spans="1:27" ht="16.5" x14ac:dyDescent="0.3">
      <c r="A59" s="73"/>
      <c r="K59" s="73"/>
      <c r="X59" s="78"/>
      <c r="Y59" s="78"/>
      <c r="Z59" s="78"/>
      <c r="AA59" s="78"/>
    </row>
    <row r="60" spans="1:27" ht="16.5" x14ac:dyDescent="0.3">
      <c r="A60" s="73"/>
      <c r="K60" s="73"/>
      <c r="X60" s="78"/>
      <c r="Y60" s="78"/>
      <c r="Z60" s="78"/>
      <c r="AA60" s="78"/>
    </row>
    <row r="61" spans="1:27" ht="16.5" x14ac:dyDescent="0.3">
      <c r="A61" s="73"/>
      <c r="K61" s="73"/>
      <c r="X61" s="78"/>
      <c r="Y61" s="78"/>
      <c r="Z61" s="78"/>
      <c r="AA61" s="78"/>
    </row>
    <row r="62" spans="1:27" ht="16.5" x14ac:dyDescent="0.3">
      <c r="A62" s="73"/>
      <c r="K62" s="73"/>
      <c r="X62" s="78"/>
      <c r="Y62" s="78"/>
      <c r="Z62" s="78"/>
      <c r="AA62" s="78"/>
    </row>
    <row r="63" spans="1:27" ht="16.5" x14ac:dyDescent="0.3">
      <c r="A63" s="73"/>
      <c r="K63" s="73"/>
      <c r="X63" s="78"/>
      <c r="Y63" s="78"/>
      <c r="Z63" s="78"/>
      <c r="AA63" s="78"/>
    </row>
    <row r="64" spans="1:27" ht="16.5" x14ac:dyDescent="0.3">
      <c r="A64" s="73"/>
      <c r="K64" s="73"/>
      <c r="P64" s="78"/>
      <c r="Q64" s="78"/>
      <c r="R64" s="78"/>
      <c r="X64" s="78"/>
      <c r="Y64" s="78"/>
      <c r="Z64" s="78"/>
      <c r="AA64" s="78"/>
    </row>
    <row r="65" spans="3:18" x14ac:dyDescent="0.3">
      <c r="C65" s="1"/>
      <c r="D65" s="1"/>
      <c r="E65" s="1"/>
      <c r="F65" s="1"/>
      <c r="G65" s="1"/>
      <c r="K65" s="73"/>
      <c r="M65" s="78"/>
      <c r="N65" s="78"/>
      <c r="O65" s="78"/>
      <c r="P65" s="78"/>
      <c r="Q65" s="78"/>
      <c r="R65" s="78"/>
    </row>
    <row r="66" spans="3:18" x14ac:dyDescent="0.3">
      <c r="C66" s="1"/>
      <c r="D66" s="1"/>
      <c r="E66" s="1"/>
      <c r="F66" s="1"/>
      <c r="G66" s="1"/>
      <c r="H66" s="1"/>
      <c r="I66" s="1"/>
      <c r="J66" s="1"/>
      <c r="K66" s="1"/>
      <c r="L66" s="1"/>
      <c r="M66" s="2"/>
      <c r="N66" s="2"/>
      <c r="O66" s="2"/>
      <c r="P66" s="2"/>
      <c r="Q66" s="78"/>
      <c r="R66" s="78"/>
    </row>
    <row r="67" spans="3:18" x14ac:dyDescent="0.3">
      <c r="C67" s="1"/>
      <c r="D67" s="1"/>
      <c r="E67" s="1"/>
      <c r="F67" s="1"/>
      <c r="G67" s="1"/>
      <c r="H67" s="1"/>
      <c r="I67" s="1"/>
      <c r="J67" s="1"/>
      <c r="K67" s="1"/>
      <c r="L67" s="1"/>
      <c r="M67" s="2"/>
      <c r="N67" s="2"/>
      <c r="O67" s="2"/>
      <c r="P67" s="2"/>
      <c r="Q67" s="78"/>
      <c r="R67" s="78"/>
    </row>
    <row r="68" spans="3:18" x14ac:dyDescent="0.3">
      <c r="M68" s="78"/>
      <c r="N68" s="78"/>
      <c r="O68" s="78"/>
      <c r="P68" s="78"/>
      <c r="Q68" s="78"/>
      <c r="R68" s="78"/>
    </row>
    <row r="69" spans="3:18" x14ac:dyDescent="0.3">
      <c r="M69" s="78"/>
      <c r="N69" s="78"/>
      <c r="O69" s="78"/>
      <c r="P69" s="78"/>
      <c r="Q69" s="78"/>
      <c r="R69" s="78"/>
    </row>
    <row r="70" spans="3:18" x14ac:dyDescent="0.3">
      <c r="M70" s="78"/>
      <c r="N70" s="78"/>
      <c r="O70" s="78"/>
      <c r="P70" s="78"/>
      <c r="Q70" s="78"/>
      <c r="R70" s="78"/>
    </row>
    <row r="71" spans="3:18" x14ac:dyDescent="0.3">
      <c r="M71" s="78"/>
      <c r="N71" s="78"/>
      <c r="O71" s="78"/>
      <c r="P71" s="78"/>
      <c r="Q71" s="78"/>
      <c r="R71" s="78"/>
    </row>
  </sheetData>
  <mergeCells count="129">
    <mergeCell ref="J10:K10"/>
    <mergeCell ref="J11:K11"/>
    <mergeCell ref="R9:S9"/>
    <mergeCell ref="U4:X4"/>
    <mergeCell ref="C10:F10"/>
    <mergeCell ref="C11:F11"/>
    <mergeCell ref="N8:N9"/>
    <mergeCell ref="O8:S8"/>
    <mergeCell ref="T8:W8"/>
    <mergeCell ref="S6:T6"/>
    <mergeCell ref="U6:V6"/>
    <mergeCell ref="X6:Z6"/>
    <mergeCell ref="T9:U9"/>
    <mergeCell ref="V9:W9"/>
    <mergeCell ref="T10:U10"/>
    <mergeCell ref="T11:U11"/>
    <mergeCell ref="X8:Y8"/>
    <mergeCell ref="A1:AA1"/>
    <mergeCell ref="A2:AA2"/>
    <mergeCell ref="A8:A9"/>
    <mergeCell ref="B8:B9"/>
    <mergeCell ref="G8:G9"/>
    <mergeCell ref="H8:H9"/>
    <mergeCell ref="L8:L9"/>
    <mergeCell ref="M8:M9"/>
    <mergeCell ref="C8:F9"/>
    <mergeCell ref="C6:E6"/>
    <mergeCell ref="D4:E4"/>
    <mergeCell ref="F6:L6"/>
    <mergeCell ref="H4:I4"/>
    <mergeCell ref="L4:M4"/>
    <mergeCell ref="N4:Q4"/>
    <mergeCell ref="S4:T4"/>
    <mergeCell ref="M6:O6"/>
    <mergeCell ref="P6:Q6"/>
    <mergeCell ref="Z8:Z9"/>
    <mergeCell ref="I8:I9"/>
    <mergeCell ref="J8:K9"/>
    <mergeCell ref="T14:U14"/>
    <mergeCell ref="T15:U15"/>
    <mergeCell ref="T12:U12"/>
    <mergeCell ref="T13:U13"/>
    <mergeCell ref="C13:F13"/>
    <mergeCell ref="C14:F14"/>
    <mergeCell ref="C15:F15"/>
    <mergeCell ref="J12:K12"/>
    <mergeCell ref="J13:K13"/>
    <mergeCell ref="J14:K14"/>
    <mergeCell ref="J15:K15"/>
    <mergeCell ref="C12:F12"/>
    <mergeCell ref="T18:U18"/>
    <mergeCell ref="T19:U19"/>
    <mergeCell ref="T16:U16"/>
    <mergeCell ref="V16:W16"/>
    <mergeCell ref="T17:U17"/>
    <mergeCell ref="C16:F16"/>
    <mergeCell ref="C17:F17"/>
    <mergeCell ref="C18:F18"/>
    <mergeCell ref="C19:F19"/>
    <mergeCell ref="J16:K16"/>
    <mergeCell ref="J17:K17"/>
    <mergeCell ref="J18:K18"/>
    <mergeCell ref="J19:K19"/>
    <mergeCell ref="T22:U22"/>
    <mergeCell ref="T23:U23"/>
    <mergeCell ref="T20:U20"/>
    <mergeCell ref="T21:U21"/>
    <mergeCell ref="C20:F20"/>
    <mergeCell ref="C21:F21"/>
    <mergeCell ref="C22:F22"/>
    <mergeCell ref="C23:F23"/>
    <mergeCell ref="J21:K21"/>
    <mergeCell ref="J20:K20"/>
    <mergeCell ref="J22:K22"/>
    <mergeCell ref="J23:K23"/>
    <mergeCell ref="T24:U24"/>
    <mergeCell ref="C24:F24"/>
    <mergeCell ref="C25:F25"/>
    <mergeCell ref="J24:K24"/>
    <mergeCell ref="J46:K46"/>
    <mergeCell ref="R46:S46"/>
    <mergeCell ref="C26:F26"/>
    <mergeCell ref="T26:U26"/>
    <mergeCell ref="C31:F31"/>
    <mergeCell ref="T31:U31"/>
    <mergeCell ref="C45:F45"/>
    <mergeCell ref="D54:I54"/>
    <mergeCell ref="D55:I55"/>
    <mergeCell ref="Z52:AA52"/>
    <mergeCell ref="W52:X52"/>
    <mergeCell ref="S54:S55"/>
    <mergeCell ref="T54:T55"/>
    <mergeCell ref="U54:U55"/>
    <mergeCell ref="A50:Q50"/>
    <mergeCell ref="C27:F27"/>
    <mergeCell ref="C28:F28"/>
    <mergeCell ref="C29:F29"/>
    <mergeCell ref="C30:F30"/>
    <mergeCell ref="C32:F32"/>
    <mergeCell ref="C33:F33"/>
    <mergeCell ref="C34:F34"/>
    <mergeCell ref="Z50:AA51"/>
    <mergeCell ref="N52:Q52"/>
    <mergeCell ref="W53:X53"/>
    <mergeCell ref="Z53:AA53"/>
    <mergeCell ref="D52:I52"/>
    <mergeCell ref="D53:I53"/>
    <mergeCell ref="C48:F48"/>
    <mergeCell ref="W50:X51"/>
    <mergeCell ref="C49:F49"/>
    <mergeCell ref="V38:W38"/>
    <mergeCell ref="J48:K48"/>
    <mergeCell ref="J49:K49"/>
    <mergeCell ref="R48:S48"/>
    <mergeCell ref="R49:S49"/>
    <mergeCell ref="T34:U34"/>
    <mergeCell ref="C38:F38"/>
    <mergeCell ref="C39:F39"/>
    <mergeCell ref="C40:F40"/>
    <mergeCell ref="C35:F35"/>
    <mergeCell ref="C36:F36"/>
    <mergeCell ref="C37:F37"/>
    <mergeCell ref="C47:F47"/>
    <mergeCell ref="T43:U43"/>
    <mergeCell ref="T41:U41"/>
    <mergeCell ref="C42:F42"/>
    <mergeCell ref="C44:F44"/>
    <mergeCell ref="J47:K47"/>
    <mergeCell ref="R47:S47"/>
  </mergeCells>
  <pageMargins left="0.11" right="0.11" top="0.22" bottom="0.23" header="0.13" footer="0.13"/>
  <pageSetup paperSize="5"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N87"/>
  <sheetViews>
    <sheetView showGridLines="0" view="pageBreakPreview" topLeftCell="R70" zoomScale="80" zoomScaleNormal="70" zoomScaleSheetLayoutView="80" zoomScalePageLayoutView="50" workbookViewId="0">
      <selection activeCell="AL65" sqref="AL65:AL66"/>
    </sheetView>
  </sheetViews>
  <sheetFormatPr defaultColWidth="10.28515625" defaultRowHeight="16.5" x14ac:dyDescent="0.25"/>
  <cols>
    <col min="1" max="1" width="5.140625" style="89" customWidth="1"/>
    <col min="2" max="2" width="32" style="89" customWidth="1"/>
    <col min="3" max="3" width="14.140625" style="89" customWidth="1"/>
    <col min="4" max="28" width="4.7109375" style="89" customWidth="1"/>
    <col min="29" max="29" width="8.42578125" style="89" customWidth="1"/>
    <col min="30" max="30" width="7.5703125" style="89" customWidth="1"/>
    <col min="31" max="31" width="9" style="89" customWidth="1"/>
    <col min="32" max="32" width="7" style="89" customWidth="1"/>
    <col min="33" max="33" width="6.5703125" style="89" customWidth="1"/>
    <col min="34" max="35" width="7.28515625" style="89" customWidth="1"/>
    <col min="36" max="36" width="12.42578125" style="89" customWidth="1"/>
    <col min="37" max="37" width="8" style="89" customWidth="1"/>
    <col min="38" max="39" width="7.42578125" style="89" customWidth="1"/>
    <col min="40" max="16384" width="10.28515625" style="89"/>
  </cols>
  <sheetData>
    <row r="1" spans="1:36" ht="13.5" customHeight="1" x14ac:dyDescent="0.3">
      <c r="A1" s="85"/>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7"/>
      <c r="AF1" s="88"/>
      <c r="AG1" s="88"/>
      <c r="AH1" s="88"/>
      <c r="AI1" s="88"/>
      <c r="AJ1" s="88"/>
    </row>
    <row r="2" spans="1:36" ht="27" x14ac:dyDescent="0.25">
      <c r="A2" s="764" t="s">
        <v>198</v>
      </c>
      <c r="B2" s="764"/>
      <c r="C2" s="764"/>
      <c r="D2" s="764"/>
      <c r="E2" s="764"/>
      <c r="F2" s="764"/>
      <c r="G2" s="764"/>
      <c r="H2" s="764"/>
      <c r="I2" s="764"/>
      <c r="J2" s="764"/>
      <c r="K2" s="764"/>
      <c r="L2" s="764"/>
      <c r="M2" s="764"/>
      <c r="N2" s="764"/>
      <c r="O2" s="764"/>
      <c r="P2" s="764"/>
      <c r="Q2" s="764"/>
      <c r="R2" s="764"/>
      <c r="S2" s="764"/>
      <c r="T2" s="764"/>
      <c r="U2" s="764"/>
      <c r="V2" s="764"/>
      <c r="W2" s="764"/>
      <c r="X2" s="764"/>
      <c r="Y2" s="764"/>
      <c r="Z2" s="764"/>
      <c r="AA2" s="764"/>
      <c r="AB2" s="764"/>
      <c r="AC2" s="764"/>
      <c r="AD2" s="764"/>
      <c r="AE2" s="764"/>
      <c r="AF2" s="764"/>
      <c r="AG2" s="764"/>
      <c r="AH2" s="764"/>
      <c r="AI2" s="764"/>
      <c r="AJ2" s="764"/>
    </row>
    <row r="3" spans="1:36" ht="19.5" customHeight="1" x14ac:dyDescent="0.25">
      <c r="A3" s="771" t="s">
        <v>230</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row>
    <row r="4" spans="1:36" ht="6.75" customHeight="1" x14ac:dyDescent="0.2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row>
    <row r="5" spans="1:36" ht="6.75" customHeight="1" x14ac:dyDescent="0.25">
      <c r="A5" s="90"/>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row>
    <row r="6" spans="1:36" ht="40.5" customHeight="1" x14ac:dyDescent="0.25">
      <c r="A6" s="90"/>
      <c r="B6" s="216" t="s">
        <v>170</v>
      </c>
      <c r="C6" s="781">
        <v>305336</v>
      </c>
      <c r="D6" s="782"/>
      <c r="E6" s="783"/>
      <c r="F6" s="224"/>
      <c r="G6" s="224"/>
      <c r="H6" s="224" t="s">
        <v>166</v>
      </c>
      <c r="I6" s="224"/>
      <c r="J6" s="224"/>
      <c r="K6" s="781" t="s">
        <v>301</v>
      </c>
      <c r="L6" s="782"/>
      <c r="M6" s="782"/>
      <c r="N6" s="782"/>
      <c r="O6" s="783"/>
      <c r="P6" s="224"/>
      <c r="Q6" s="798" t="s">
        <v>209</v>
      </c>
      <c r="R6" s="798"/>
      <c r="S6" s="798"/>
      <c r="T6" s="798"/>
      <c r="U6" s="798"/>
      <c r="V6" s="798"/>
      <c r="W6" s="797"/>
      <c r="X6" s="781" t="s">
        <v>591</v>
      </c>
      <c r="Y6" s="782"/>
      <c r="Z6" s="782"/>
      <c r="AA6" s="782"/>
      <c r="AB6" s="782"/>
      <c r="AC6" s="783"/>
      <c r="AD6" s="224"/>
      <c r="AE6" s="224"/>
      <c r="AF6" s="224"/>
      <c r="AG6" s="224"/>
      <c r="AH6" s="224"/>
      <c r="AI6" s="90"/>
      <c r="AJ6" s="90"/>
    </row>
    <row r="7" spans="1:36" ht="6.75" customHeight="1" x14ac:dyDescent="0.25">
      <c r="A7" s="90"/>
      <c r="B7" s="216"/>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90"/>
      <c r="AJ7" s="90"/>
    </row>
    <row r="8" spans="1:36" ht="41.25" customHeight="1" x14ac:dyDescent="0.25">
      <c r="A8" s="91"/>
      <c r="B8" s="225" t="s">
        <v>176</v>
      </c>
      <c r="C8" s="781" t="s">
        <v>374</v>
      </c>
      <c r="D8" s="782"/>
      <c r="E8" s="782"/>
      <c r="F8" s="782"/>
      <c r="G8" s="782"/>
      <c r="H8" s="782"/>
      <c r="I8" s="782"/>
      <c r="J8" s="782"/>
      <c r="K8" s="782"/>
      <c r="L8" s="782"/>
      <c r="M8" s="782"/>
      <c r="N8" s="782"/>
      <c r="O8" s="783"/>
      <c r="P8" s="217"/>
      <c r="Q8" s="217"/>
      <c r="R8" s="226"/>
      <c r="S8" s="226"/>
      <c r="T8" s="796" t="s">
        <v>174</v>
      </c>
      <c r="U8" s="796"/>
      <c r="V8" s="796"/>
      <c r="W8" s="797"/>
      <c r="X8" s="781" t="s">
        <v>375</v>
      </c>
      <c r="Y8" s="783"/>
      <c r="Z8" s="795" t="s">
        <v>175</v>
      </c>
      <c r="AA8" s="796"/>
      <c r="AB8" s="797"/>
      <c r="AC8" s="781" t="s">
        <v>376</v>
      </c>
      <c r="AD8" s="782"/>
      <c r="AE8" s="782"/>
      <c r="AF8" s="782"/>
      <c r="AG8" s="782"/>
      <c r="AH8" s="783"/>
      <c r="AI8" s="91"/>
      <c r="AJ8" s="91"/>
    </row>
    <row r="9" spans="1:36" ht="6" customHeight="1" thickBot="1" x14ac:dyDescent="0.3"/>
    <row r="10" spans="1:36" ht="20.25" customHeight="1" thickBot="1" x14ac:dyDescent="0.3">
      <c r="A10" s="772" t="s">
        <v>212</v>
      </c>
      <c r="B10" s="773"/>
      <c r="C10" s="774"/>
      <c r="D10" s="765" t="s">
        <v>272</v>
      </c>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7"/>
      <c r="AC10" s="791" t="s">
        <v>125</v>
      </c>
      <c r="AD10" s="792"/>
      <c r="AE10" s="802" t="s">
        <v>292</v>
      </c>
      <c r="AF10" s="803"/>
      <c r="AG10" s="803"/>
      <c r="AH10" s="803"/>
      <c r="AI10" s="803"/>
      <c r="AJ10" s="804"/>
    </row>
    <row r="11" spans="1:36" ht="19.5" customHeight="1" thickBot="1" x14ac:dyDescent="0.3">
      <c r="A11" s="775"/>
      <c r="B11" s="776"/>
      <c r="C11" s="777"/>
      <c r="D11" s="20">
        <v>2</v>
      </c>
      <c r="E11" s="21">
        <v>3</v>
      </c>
      <c r="F11" s="21">
        <v>4</v>
      </c>
      <c r="G11" s="21">
        <v>5</v>
      </c>
      <c r="H11" s="22">
        <v>6</v>
      </c>
      <c r="I11" s="23">
        <v>9</v>
      </c>
      <c r="J11" s="21">
        <v>10</v>
      </c>
      <c r="K11" s="21">
        <v>11</v>
      </c>
      <c r="L11" s="21">
        <v>12</v>
      </c>
      <c r="M11" s="24">
        <v>13</v>
      </c>
      <c r="N11" s="20">
        <v>16</v>
      </c>
      <c r="O11" s="21">
        <v>17</v>
      </c>
      <c r="P11" s="21">
        <v>18</v>
      </c>
      <c r="Q11" s="21">
        <v>19</v>
      </c>
      <c r="R11" s="22">
        <v>20</v>
      </c>
      <c r="S11" s="23">
        <v>14</v>
      </c>
      <c r="T11" s="21"/>
      <c r="U11" s="21"/>
      <c r="V11" s="21"/>
      <c r="W11" s="24"/>
      <c r="X11" s="20"/>
      <c r="Y11" s="21"/>
      <c r="Z11" s="21"/>
      <c r="AA11" s="21"/>
      <c r="AB11" s="22"/>
      <c r="AC11" s="793"/>
      <c r="AD11" s="794"/>
      <c r="AE11" s="805"/>
      <c r="AF11" s="806"/>
      <c r="AG11" s="806"/>
      <c r="AH11" s="806"/>
      <c r="AI11" s="806"/>
      <c r="AJ11" s="807"/>
    </row>
    <row r="12" spans="1:36" ht="24.75" customHeight="1" thickBot="1" x14ac:dyDescent="0.35">
      <c r="A12" s="778"/>
      <c r="B12" s="779"/>
      <c r="C12" s="780"/>
      <c r="D12" s="628" t="s">
        <v>1</v>
      </c>
      <c r="E12" s="629" t="s">
        <v>93</v>
      </c>
      <c r="F12" s="629" t="s">
        <v>270</v>
      </c>
      <c r="G12" s="630" t="s">
        <v>271</v>
      </c>
      <c r="H12" s="631" t="s">
        <v>2</v>
      </c>
      <c r="I12" s="628" t="s">
        <v>1</v>
      </c>
      <c r="J12" s="629" t="s">
        <v>93</v>
      </c>
      <c r="K12" s="629" t="s">
        <v>270</v>
      </c>
      <c r="L12" s="630" t="s">
        <v>271</v>
      </c>
      <c r="M12" s="631" t="s">
        <v>2</v>
      </c>
      <c r="N12" s="628" t="s">
        <v>1</v>
      </c>
      <c r="O12" s="629" t="s">
        <v>93</v>
      </c>
      <c r="P12" s="629" t="s">
        <v>270</v>
      </c>
      <c r="Q12" s="630" t="s">
        <v>271</v>
      </c>
      <c r="R12" s="631" t="s">
        <v>2</v>
      </c>
      <c r="S12" s="628" t="s">
        <v>828</v>
      </c>
      <c r="T12" s="340"/>
      <c r="U12" s="340"/>
      <c r="V12" s="341"/>
      <c r="W12" s="342"/>
      <c r="X12" s="437"/>
      <c r="Y12" s="438"/>
      <c r="Z12" s="438"/>
      <c r="AA12" s="438"/>
      <c r="AB12" s="439"/>
      <c r="AC12" s="440" t="s">
        <v>4</v>
      </c>
      <c r="AD12" s="258" t="s">
        <v>5</v>
      </c>
      <c r="AE12" s="808"/>
      <c r="AF12" s="809"/>
      <c r="AG12" s="809"/>
      <c r="AH12" s="809"/>
      <c r="AI12" s="809"/>
      <c r="AJ12" s="810"/>
    </row>
    <row r="13" spans="1:36" ht="21.95" customHeight="1" x14ac:dyDescent="0.25">
      <c r="A13" s="338">
        <v>1</v>
      </c>
      <c r="B13" s="789" t="s">
        <v>311</v>
      </c>
      <c r="C13" s="790"/>
      <c r="D13" s="343"/>
      <c r="E13" s="58"/>
      <c r="F13" s="58"/>
      <c r="G13" s="58"/>
      <c r="H13" s="344"/>
      <c r="I13" s="345"/>
      <c r="J13" s="346"/>
      <c r="K13" s="441"/>
      <c r="L13" s="346"/>
      <c r="M13" s="347"/>
      <c r="N13" s="348"/>
      <c r="O13" s="346"/>
      <c r="P13" s="346"/>
      <c r="Q13" s="346"/>
      <c r="R13" s="344"/>
      <c r="S13" s="345"/>
      <c r="T13" s="346"/>
      <c r="U13" s="346"/>
      <c r="V13" s="346"/>
      <c r="W13" s="344"/>
      <c r="X13" s="348"/>
      <c r="Y13" s="346"/>
      <c r="Z13" s="346"/>
      <c r="AA13" s="347"/>
      <c r="AB13" s="347"/>
      <c r="AC13" s="442">
        <v>0</v>
      </c>
      <c r="AD13" s="350">
        <v>0</v>
      </c>
      <c r="AE13" s="768"/>
      <c r="AF13" s="769"/>
      <c r="AG13" s="769"/>
      <c r="AH13" s="769"/>
      <c r="AI13" s="769"/>
      <c r="AJ13" s="770"/>
    </row>
    <row r="14" spans="1:36" ht="21.95" customHeight="1" x14ac:dyDescent="0.25">
      <c r="A14" s="339">
        <v>2</v>
      </c>
      <c r="B14" s="784" t="s">
        <v>312</v>
      </c>
      <c r="C14" s="785"/>
      <c r="D14" s="349"/>
      <c r="E14" s="257"/>
      <c r="F14" s="57"/>
      <c r="G14" s="57"/>
      <c r="H14" s="35"/>
      <c r="I14" s="36"/>
      <c r="J14" s="34"/>
      <c r="K14" s="430"/>
      <c r="L14" s="34"/>
      <c r="M14" s="37"/>
      <c r="N14" s="33"/>
      <c r="O14" s="34"/>
      <c r="P14" s="34"/>
      <c r="Q14" s="34"/>
      <c r="R14" s="35"/>
      <c r="S14" s="36"/>
      <c r="T14" s="34"/>
      <c r="U14" s="34"/>
      <c r="V14" s="34"/>
      <c r="W14" s="35"/>
      <c r="X14" s="33"/>
      <c r="Y14" s="34"/>
      <c r="Z14" s="34"/>
      <c r="AA14" s="37"/>
      <c r="AB14" s="37"/>
      <c r="AC14" s="351">
        <v>0</v>
      </c>
      <c r="AD14" s="352">
        <v>0</v>
      </c>
      <c r="AE14" s="748"/>
      <c r="AF14" s="749"/>
      <c r="AG14" s="749"/>
      <c r="AH14" s="749"/>
      <c r="AI14" s="749"/>
      <c r="AJ14" s="750"/>
    </row>
    <row r="15" spans="1:36" ht="21.95" customHeight="1" x14ac:dyDescent="0.25">
      <c r="A15" s="339">
        <v>3</v>
      </c>
      <c r="B15" s="784" t="s">
        <v>313</v>
      </c>
      <c r="C15" s="785"/>
      <c r="D15" s="349"/>
      <c r="E15" s="257"/>
      <c r="F15" s="57"/>
      <c r="G15" s="57"/>
      <c r="H15" s="35"/>
      <c r="I15" s="36"/>
      <c r="J15" s="34"/>
      <c r="K15" s="430"/>
      <c r="L15" s="34"/>
      <c r="M15" s="37"/>
      <c r="N15" s="33"/>
      <c r="O15" s="34"/>
      <c r="P15" s="34"/>
      <c r="Q15" s="34"/>
      <c r="R15" s="35"/>
      <c r="S15" s="36"/>
      <c r="T15" s="34"/>
      <c r="U15" s="34"/>
      <c r="V15" s="34"/>
      <c r="W15" s="35"/>
      <c r="X15" s="33"/>
      <c r="Y15" s="34"/>
      <c r="Z15" s="34"/>
      <c r="AA15" s="37"/>
      <c r="AB15" s="37"/>
      <c r="AC15" s="351">
        <v>0</v>
      </c>
      <c r="AD15" s="352">
        <v>0</v>
      </c>
      <c r="AE15" s="748"/>
      <c r="AF15" s="749"/>
      <c r="AG15" s="749"/>
      <c r="AH15" s="749"/>
      <c r="AI15" s="749"/>
      <c r="AJ15" s="750"/>
    </row>
    <row r="16" spans="1:36" ht="21.95" customHeight="1" x14ac:dyDescent="0.25">
      <c r="A16" s="339">
        <v>4</v>
      </c>
      <c r="B16" s="784" t="s">
        <v>314</v>
      </c>
      <c r="C16" s="785"/>
      <c r="D16" s="349"/>
      <c r="E16" s="257"/>
      <c r="F16" s="57"/>
      <c r="G16" s="57"/>
      <c r="H16" s="35"/>
      <c r="I16" s="36"/>
      <c r="J16" s="34"/>
      <c r="K16" s="431"/>
      <c r="L16" s="34"/>
      <c r="M16" s="37"/>
      <c r="N16" s="33"/>
      <c r="O16" s="34"/>
      <c r="P16" s="34"/>
      <c r="Q16" s="34"/>
      <c r="R16" s="35"/>
      <c r="S16" s="36"/>
      <c r="T16" s="34"/>
      <c r="U16" s="34"/>
      <c r="V16" s="34"/>
      <c r="W16" s="35"/>
      <c r="X16" s="33"/>
      <c r="Y16" s="34"/>
      <c r="Z16" s="34"/>
      <c r="AA16" s="37"/>
      <c r="AB16" s="37"/>
      <c r="AC16" s="351">
        <v>0</v>
      </c>
      <c r="AD16" s="352">
        <v>0</v>
      </c>
      <c r="AE16" s="748"/>
      <c r="AF16" s="749"/>
      <c r="AG16" s="749"/>
      <c r="AH16" s="749"/>
      <c r="AI16" s="749"/>
      <c r="AJ16" s="750"/>
    </row>
    <row r="17" spans="1:36" ht="21.95" customHeight="1" x14ac:dyDescent="0.25">
      <c r="A17" s="339">
        <v>5</v>
      </c>
      <c r="B17" s="784" t="s">
        <v>315</v>
      </c>
      <c r="C17" s="785"/>
      <c r="D17" s="349"/>
      <c r="E17" s="257"/>
      <c r="F17" s="57"/>
      <c r="G17" s="57"/>
      <c r="H17" s="35"/>
      <c r="I17" s="36"/>
      <c r="J17" s="34"/>
      <c r="K17" s="432"/>
      <c r="L17" s="34"/>
      <c r="M17" s="37"/>
      <c r="N17" s="33"/>
      <c r="O17" s="34"/>
      <c r="P17" s="34"/>
      <c r="Q17" s="34"/>
      <c r="R17" s="35"/>
      <c r="S17" s="36"/>
      <c r="T17" s="34"/>
      <c r="U17" s="34"/>
      <c r="V17" s="34"/>
      <c r="W17" s="35"/>
      <c r="X17" s="33"/>
      <c r="Y17" s="34"/>
      <c r="Z17" s="34"/>
      <c r="AA17" s="37"/>
      <c r="AB17" s="37"/>
      <c r="AC17" s="351">
        <v>1</v>
      </c>
      <c r="AD17" s="352">
        <v>0</v>
      </c>
      <c r="AE17" s="748"/>
      <c r="AF17" s="749"/>
      <c r="AG17" s="749"/>
      <c r="AH17" s="749"/>
      <c r="AI17" s="749"/>
      <c r="AJ17" s="750"/>
    </row>
    <row r="18" spans="1:36" ht="21.95" customHeight="1" x14ac:dyDescent="0.25">
      <c r="A18" s="339">
        <v>6</v>
      </c>
      <c r="B18" s="784" t="s">
        <v>316</v>
      </c>
      <c r="C18" s="785"/>
      <c r="D18" s="349"/>
      <c r="E18" s="257"/>
      <c r="F18" s="57"/>
      <c r="G18" s="57"/>
      <c r="H18" s="35"/>
      <c r="I18" s="36"/>
      <c r="J18" s="34"/>
      <c r="K18" s="432"/>
      <c r="L18" s="34"/>
      <c r="M18" s="37"/>
      <c r="N18" s="33"/>
      <c r="O18" s="34"/>
      <c r="P18" s="34"/>
      <c r="Q18" s="34"/>
      <c r="R18" s="35"/>
      <c r="S18" s="36"/>
      <c r="T18" s="34"/>
      <c r="U18" s="34"/>
      <c r="V18" s="34"/>
      <c r="W18" s="35"/>
      <c r="X18" s="33"/>
      <c r="Y18" s="34"/>
      <c r="Z18" s="34"/>
      <c r="AA18" s="37"/>
      <c r="AB18" s="37"/>
      <c r="AC18" s="351">
        <v>0</v>
      </c>
      <c r="AD18" s="352">
        <v>0</v>
      </c>
      <c r="AE18" s="748"/>
      <c r="AF18" s="749"/>
      <c r="AG18" s="749"/>
      <c r="AH18" s="749"/>
      <c r="AI18" s="749"/>
      <c r="AJ18" s="750"/>
    </row>
    <row r="19" spans="1:36" ht="21.95" customHeight="1" x14ac:dyDescent="0.25">
      <c r="A19" s="339">
        <v>7</v>
      </c>
      <c r="B19" s="784" t="s">
        <v>317</v>
      </c>
      <c r="C19" s="785"/>
      <c r="D19" s="589"/>
      <c r="E19" s="590"/>
      <c r="F19" s="591"/>
      <c r="G19" s="591"/>
      <c r="H19" s="592"/>
      <c r="I19" s="593"/>
      <c r="J19" s="594"/>
      <c r="K19" s="595"/>
      <c r="L19" s="594"/>
      <c r="M19" s="596"/>
      <c r="N19" s="597"/>
      <c r="O19" s="594"/>
      <c r="P19" s="594"/>
      <c r="Q19" s="594"/>
      <c r="R19" s="592"/>
      <c r="S19" s="593"/>
      <c r="T19" s="594"/>
      <c r="U19" s="594"/>
      <c r="V19" s="594"/>
      <c r="W19" s="592"/>
      <c r="X19" s="597"/>
      <c r="Y19" s="594"/>
      <c r="Z19" s="594"/>
      <c r="AA19" s="596"/>
      <c r="AB19" s="596"/>
      <c r="AC19" s="598">
        <v>0</v>
      </c>
      <c r="AD19" s="599">
        <v>0</v>
      </c>
      <c r="AE19" s="786" t="s">
        <v>827</v>
      </c>
      <c r="AF19" s="787"/>
      <c r="AG19" s="787"/>
      <c r="AH19" s="787"/>
      <c r="AI19" s="787"/>
      <c r="AJ19" s="788"/>
    </row>
    <row r="20" spans="1:36" ht="21.95" customHeight="1" x14ac:dyDescent="0.25">
      <c r="A20" s="339">
        <v>8</v>
      </c>
      <c r="B20" s="784" t="s">
        <v>318</v>
      </c>
      <c r="C20" s="785"/>
      <c r="D20" s="349"/>
      <c r="E20" s="257"/>
      <c r="F20" s="57"/>
      <c r="G20" s="57"/>
      <c r="H20" s="35"/>
      <c r="I20" s="36"/>
      <c r="J20" s="34"/>
      <c r="K20" s="432"/>
      <c r="L20" s="34"/>
      <c r="M20" s="37"/>
      <c r="N20" s="33"/>
      <c r="O20" s="34"/>
      <c r="P20" s="34"/>
      <c r="Q20" s="34"/>
      <c r="R20" s="35"/>
      <c r="S20" s="36"/>
      <c r="T20" s="34"/>
      <c r="U20" s="34"/>
      <c r="V20" s="34"/>
      <c r="W20" s="35"/>
      <c r="X20" s="33"/>
      <c r="Y20" s="34"/>
      <c r="Z20" s="34"/>
      <c r="AA20" s="37"/>
      <c r="AB20" s="37"/>
      <c r="AC20" s="351">
        <v>0</v>
      </c>
      <c r="AD20" s="352">
        <v>0</v>
      </c>
      <c r="AE20" s="748"/>
      <c r="AF20" s="749"/>
      <c r="AG20" s="749"/>
      <c r="AH20" s="749"/>
      <c r="AI20" s="749"/>
      <c r="AJ20" s="750"/>
    </row>
    <row r="21" spans="1:36" ht="21.95" customHeight="1" x14ac:dyDescent="0.25">
      <c r="A21" s="339">
        <v>9</v>
      </c>
      <c r="B21" s="784" t="s">
        <v>319</v>
      </c>
      <c r="C21" s="785"/>
      <c r="D21" s="349"/>
      <c r="E21" s="257"/>
      <c r="F21" s="57"/>
      <c r="G21" s="57"/>
      <c r="H21" s="35"/>
      <c r="I21" s="36"/>
      <c r="J21" s="34"/>
      <c r="K21" s="432"/>
      <c r="L21" s="34"/>
      <c r="M21" s="37"/>
      <c r="N21" s="33"/>
      <c r="O21" s="34"/>
      <c r="P21" s="34"/>
      <c r="Q21" s="34"/>
      <c r="R21" s="35"/>
      <c r="S21" s="36"/>
      <c r="T21" s="34"/>
      <c r="U21" s="34"/>
      <c r="V21" s="34"/>
      <c r="W21" s="35"/>
      <c r="X21" s="33"/>
      <c r="Y21" s="34"/>
      <c r="Z21" s="34"/>
      <c r="AA21" s="37"/>
      <c r="AB21" s="37"/>
      <c r="AC21" s="351">
        <v>0</v>
      </c>
      <c r="AD21" s="352">
        <v>0</v>
      </c>
      <c r="AE21" s="748"/>
      <c r="AF21" s="749"/>
      <c r="AG21" s="749"/>
      <c r="AH21" s="749"/>
      <c r="AI21" s="749"/>
      <c r="AJ21" s="750"/>
    </row>
    <row r="22" spans="1:36" ht="21.95" customHeight="1" x14ac:dyDescent="0.25">
      <c r="A22" s="339">
        <v>10</v>
      </c>
      <c r="B22" s="784" t="s">
        <v>320</v>
      </c>
      <c r="C22" s="785"/>
      <c r="D22" s="349"/>
      <c r="E22" s="257"/>
      <c r="F22" s="57"/>
      <c r="G22" s="57"/>
      <c r="H22" s="35"/>
      <c r="I22" s="36"/>
      <c r="J22" s="34"/>
      <c r="K22" s="432"/>
      <c r="L22" s="34"/>
      <c r="M22" s="37"/>
      <c r="N22" s="33"/>
      <c r="O22" s="34"/>
      <c r="P22" s="34"/>
      <c r="Q22" s="34"/>
      <c r="R22" s="35"/>
      <c r="S22" s="36"/>
      <c r="T22" s="34"/>
      <c r="U22" s="34"/>
      <c r="V22" s="34"/>
      <c r="W22" s="35"/>
      <c r="X22" s="33"/>
      <c r="Y22" s="34"/>
      <c r="Z22" s="34"/>
      <c r="AA22" s="37"/>
      <c r="AB22" s="37"/>
      <c r="AC22" s="351">
        <v>0</v>
      </c>
      <c r="AD22" s="352">
        <v>0</v>
      </c>
      <c r="AE22" s="748"/>
      <c r="AF22" s="749"/>
      <c r="AG22" s="749"/>
      <c r="AH22" s="749"/>
      <c r="AI22" s="749"/>
      <c r="AJ22" s="750"/>
    </row>
    <row r="23" spans="1:36" ht="21.95" customHeight="1" x14ac:dyDescent="0.25">
      <c r="A23" s="339">
        <v>11</v>
      </c>
      <c r="B23" s="784" t="s">
        <v>321</v>
      </c>
      <c r="C23" s="785"/>
      <c r="D23" s="349"/>
      <c r="E23" s="257"/>
      <c r="F23" s="57"/>
      <c r="G23" s="57"/>
      <c r="H23" s="35"/>
      <c r="I23" s="36"/>
      <c r="J23" s="34"/>
      <c r="K23" s="432"/>
      <c r="L23" s="34"/>
      <c r="M23" s="37"/>
      <c r="N23" s="33"/>
      <c r="O23" s="34"/>
      <c r="P23" s="34"/>
      <c r="Q23" s="34"/>
      <c r="R23" s="35"/>
      <c r="S23" s="36"/>
      <c r="T23" s="34"/>
      <c r="U23" s="34"/>
      <c r="V23" s="34"/>
      <c r="W23" s="35"/>
      <c r="X23" s="33"/>
      <c r="Y23" s="34"/>
      <c r="Z23" s="34"/>
      <c r="AA23" s="37"/>
      <c r="AB23" s="37"/>
      <c r="AC23" s="351">
        <v>0</v>
      </c>
      <c r="AD23" s="352">
        <v>0</v>
      </c>
      <c r="AE23" s="748"/>
      <c r="AF23" s="749"/>
      <c r="AG23" s="749"/>
      <c r="AH23" s="749"/>
      <c r="AI23" s="749"/>
      <c r="AJ23" s="750"/>
    </row>
    <row r="24" spans="1:36" ht="21.95" customHeight="1" x14ac:dyDescent="0.25">
      <c r="A24" s="339">
        <v>12</v>
      </c>
      <c r="B24" s="784" t="s">
        <v>322</v>
      </c>
      <c r="C24" s="785"/>
      <c r="D24" s="349"/>
      <c r="E24" s="257"/>
      <c r="F24" s="34"/>
      <c r="G24" s="34"/>
      <c r="H24" s="35"/>
      <c r="I24" s="36"/>
      <c r="J24" s="34"/>
      <c r="K24" s="432"/>
      <c r="L24" s="34"/>
      <c r="M24" s="37"/>
      <c r="N24" s="33"/>
      <c r="O24" s="34"/>
      <c r="P24" s="34"/>
      <c r="Q24" s="34"/>
      <c r="R24" s="35"/>
      <c r="S24" s="36"/>
      <c r="T24" s="34"/>
      <c r="U24" s="34"/>
      <c r="V24" s="34"/>
      <c r="W24" s="35"/>
      <c r="X24" s="33"/>
      <c r="Y24" s="34"/>
      <c r="Z24" s="34"/>
      <c r="AA24" s="37"/>
      <c r="AB24" s="37"/>
      <c r="AC24" s="351">
        <v>0</v>
      </c>
      <c r="AD24" s="352">
        <v>0</v>
      </c>
      <c r="AE24" s="799"/>
      <c r="AF24" s="800"/>
      <c r="AG24" s="800"/>
      <c r="AH24" s="800"/>
      <c r="AI24" s="800"/>
      <c r="AJ24" s="801"/>
    </row>
    <row r="25" spans="1:36" ht="21.95" customHeight="1" x14ac:dyDescent="0.25">
      <c r="A25" s="339">
        <v>13</v>
      </c>
      <c r="B25" s="784" t="s">
        <v>323</v>
      </c>
      <c r="C25" s="785"/>
      <c r="D25" s="349"/>
      <c r="E25" s="257"/>
      <c r="F25" s="34"/>
      <c r="G25" s="34"/>
      <c r="H25" s="35"/>
      <c r="I25" s="36"/>
      <c r="J25" s="34"/>
      <c r="K25" s="432"/>
      <c r="L25" s="34"/>
      <c r="M25" s="37"/>
      <c r="N25" s="33"/>
      <c r="O25" s="34"/>
      <c r="P25" s="34"/>
      <c r="Q25" s="34"/>
      <c r="R25" s="35"/>
      <c r="S25" s="36"/>
      <c r="T25" s="34"/>
      <c r="U25" s="34"/>
      <c r="V25" s="34"/>
      <c r="W25" s="35"/>
      <c r="X25" s="33"/>
      <c r="Y25" s="34"/>
      <c r="Z25" s="34"/>
      <c r="AA25" s="37"/>
      <c r="AB25" s="37"/>
      <c r="AC25" s="351">
        <v>0</v>
      </c>
      <c r="AD25" s="352">
        <v>0</v>
      </c>
      <c r="AE25" s="748"/>
      <c r="AF25" s="749"/>
      <c r="AG25" s="749"/>
      <c r="AH25" s="749"/>
      <c r="AI25" s="749"/>
      <c r="AJ25" s="750"/>
    </row>
    <row r="26" spans="1:36" ht="21.95" customHeight="1" x14ac:dyDescent="0.25">
      <c r="A26" s="339">
        <v>14</v>
      </c>
      <c r="B26" s="784" t="s">
        <v>324</v>
      </c>
      <c r="C26" s="785"/>
      <c r="D26" s="349"/>
      <c r="E26" s="257"/>
      <c r="F26" s="34"/>
      <c r="G26" s="34"/>
      <c r="H26" s="35"/>
      <c r="I26" s="36"/>
      <c r="J26" s="34"/>
      <c r="K26" s="432"/>
      <c r="L26" s="34"/>
      <c r="M26" s="37"/>
      <c r="N26" s="33"/>
      <c r="O26" s="34"/>
      <c r="P26" s="34"/>
      <c r="Q26" s="34"/>
      <c r="R26" s="35"/>
      <c r="S26" s="36"/>
      <c r="T26" s="34"/>
      <c r="U26" s="34"/>
      <c r="V26" s="34"/>
      <c r="W26" s="35"/>
      <c r="X26" s="33"/>
      <c r="Y26" s="34"/>
      <c r="Z26" s="34"/>
      <c r="AA26" s="37"/>
      <c r="AB26" s="37"/>
      <c r="AC26" s="351">
        <v>0</v>
      </c>
      <c r="AD26" s="352">
        <v>0</v>
      </c>
      <c r="AE26" s="748"/>
      <c r="AF26" s="749"/>
      <c r="AG26" s="749"/>
      <c r="AH26" s="749"/>
      <c r="AI26" s="749"/>
      <c r="AJ26" s="750"/>
    </row>
    <row r="27" spans="1:36" ht="21.95" customHeight="1" x14ac:dyDescent="0.25">
      <c r="A27" s="339">
        <v>15</v>
      </c>
      <c r="B27" s="784" t="s">
        <v>325</v>
      </c>
      <c r="C27" s="785"/>
      <c r="D27" s="349"/>
      <c r="E27" s="257"/>
      <c r="F27" s="34"/>
      <c r="G27" s="34"/>
      <c r="H27" s="35"/>
      <c r="I27" s="36"/>
      <c r="J27" s="34"/>
      <c r="K27" s="432"/>
      <c r="L27" s="34"/>
      <c r="M27" s="37"/>
      <c r="N27" s="33"/>
      <c r="O27" s="34"/>
      <c r="P27" s="34"/>
      <c r="Q27" s="34"/>
      <c r="R27" s="35"/>
      <c r="S27" s="36"/>
      <c r="T27" s="34"/>
      <c r="U27" s="34"/>
      <c r="V27" s="34"/>
      <c r="W27" s="35"/>
      <c r="X27" s="33"/>
      <c r="Y27" s="34"/>
      <c r="Z27" s="34"/>
      <c r="AA27" s="37"/>
      <c r="AB27" s="37"/>
      <c r="AC27" s="351">
        <v>0</v>
      </c>
      <c r="AD27" s="352">
        <v>0</v>
      </c>
      <c r="AE27" s="748"/>
      <c r="AF27" s="749"/>
      <c r="AG27" s="749"/>
      <c r="AH27" s="749"/>
      <c r="AI27" s="749"/>
      <c r="AJ27" s="750"/>
    </row>
    <row r="28" spans="1:36" ht="21.95" customHeight="1" thickBot="1" x14ac:dyDescent="0.3">
      <c r="A28" s="16">
        <v>15</v>
      </c>
      <c r="B28" s="356" t="s">
        <v>592</v>
      </c>
      <c r="C28" s="357"/>
      <c r="D28" s="444">
        <v>14</v>
      </c>
      <c r="E28" s="445">
        <v>14</v>
      </c>
      <c r="F28" s="445">
        <v>14</v>
      </c>
      <c r="G28" s="445">
        <v>14</v>
      </c>
      <c r="H28" s="446">
        <v>14</v>
      </c>
      <c r="I28" s="444">
        <v>14</v>
      </c>
      <c r="J28" s="445">
        <v>14</v>
      </c>
      <c r="K28" s="445">
        <v>14</v>
      </c>
      <c r="L28" s="445">
        <v>13</v>
      </c>
      <c r="M28" s="446">
        <v>14</v>
      </c>
      <c r="N28" s="444">
        <v>14</v>
      </c>
      <c r="O28" s="445">
        <v>14</v>
      </c>
      <c r="P28" s="445">
        <v>14</v>
      </c>
      <c r="Q28" s="445">
        <v>14</v>
      </c>
      <c r="R28" s="446">
        <v>14</v>
      </c>
      <c r="S28" s="444">
        <v>14</v>
      </c>
      <c r="T28" s="445"/>
      <c r="U28" s="445"/>
      <c r="V28" s="445"/>
      <c r="W28" s="446"/>
      <c r="X28" s="25"/>
      <c r="Y28" s="26"/>
      <c r="Z28" s="26"/>
      <c r="AA28" s="27"/>
      <c r="AB28" s="27"/>
      <c r="AC28" s="358">
        <f>SUM(D28:S28)</f>
        <v>223</v>
      </c>
      <c r="AD28" s="49"/>
      <c r="AE28" s="50"/>
      <c r="AF28" s="51"/>
      <c r="AG28" s="51"/>
      <c r="AH28" s="51"/>
      <c r="AI28" s="51"/>
      <c r="AJ28" s="52"/>
    </row>
    <row r="29" spans="1:36" ht="21.95" customHeight="1" x14ac:dyDescent="0.25">
      <c r="A29" s="454">
        <v>1</v>
      </c>
      <c r="B29" s="814" t="s">
        <v>467</v>
      </c>
      <c r="C29" s="815"/>
      <c r="D29" s="447"/>
      <c r="E29" s="92"/>
      <c r="F29" s="58"/>
      <c r="G29" s="58"/>
      <c r="H29" s="344"/>
      <c r="I29" s="31"/>
      <c r="J29" s="29"/>
      <c r="K29" s="433"/>
      <c r="L29" s="29"/>
      <c r="M29" s="32"/>
      <c r="N29" s="28"/>
      <c r="O29" s="29"/>
      <c r="P29" s="29"/>
      <c r="Q29" s="29"/>
      <c r="R29" s="30"/>
      <c r="S29" s="31"/>
      <c r="T29" s="29"/>
      <c r="U29" s="29"/>
      <c r="V29" s="29"/>
      <c r="W29" s="32"/>
      <c r="X29" s="28"/>
      <c r="Y29" s="29"/>
      <c r="Z29" s="29"/>
      <c r="AA29" s="32"/>
      <c r="AB29" s="32"/>
      <c r="AC29" s="12">
        <v>0</v>
      </c>
      <c r="AD29" s="13">
        <v>0</v>
      </c>
      <c r="AE29" s="768"/>
      <c r="AF29" s="769"/>
      <c r="AG29" s="769"/>
      <c r="AH29" s="769"/>
      <c r="AI29" s="769"/>
      <c r="AJ29" s="770"/>
    </row>
    <row r="30" spans="1:36" ht="21.95" customHeight="1" x14ac:dyDescent="0.25">
      <c r="A30" s="15">
        <v>2</v>
      </c>
      <c r="B30" s="757" t="s">
        <v>468</v>
      </c>
      <c r="C30" s="758"/>
      <c r="D30" s="93"/>
      <c r="E30" s="94"/>
      <c r="F30" s="57"/>
      <c r="G30" s="57"/>
      <c r="H30" s="35"/>
      <c r="I30" s="36"/>
      <c r="J30" s="34"/>
      <c r="K30" s="434"/>
      <c r="L30" s="34"/>
      <c r="M30" s="37"/>
      <c r="N30" s="33"/>
      <c r="O30" s="34"/>
      <c r="P30" s="34"/>
      <c r="Q30" s="34"/>
      <c r="R30" s="35"/>
      <c r="S30" s="36"/>
      <c r="T30" s="34"/>
      <c r="U30" s="34"/>
      <c r="V30" s="34"/>
      <c r="W30" s="37"/>
      <c r="X30" s="33"/>
      <c r="Y30" s="34"/>
      <c r="Z30" s="34"/>
      <c r="AA30" s="37"/>
      <c r="AB30" s="37"/>
      <c r="AC30" s="38">
        <v>0</v>
      </c>
      <c r="AD30" s="39">
        <v>0</v>
      </c>
      <c r="AE30" s="748"/>
      <c r="AF30" s="749"/>
      <c r="AG30" s="749"/>
      <c r="AH30" s="749"/>
      <c r="AI30" s="749"/>
      <c r="AJ30" s="750"/>
    </row>
    <row r="31" spans="1:36" ht="21.95" customHeight="1" x14ac:dyDescent="0.25">
      <c r="A31" s="14">
        <v>3</v>
      </c>
      <c r="B31" s="757" t="s">
        <v>469</v>
      </c>
      <c r="C31" s="758"/>
      <c r="D31" s="93"/>
      <c r="E31" s="94"/>
      <c r="F31" s="57"/>
      <c r="G31" s="57"/>
      <c r="H31" s="35"/>
      <c r="I31" s="36"/>
      <c r="J31" s="34"/>
      <c r="K31" s="434"/>
      <c r="L31" s="34"/>
      <c r="M31" s="37"/>
      <c r="N31" s="33"/>
      <c r="O31" s="34"/>
      <c r="P31" s="34"/>
      <c r="Q31" s="34"/>
      <c r="R31" s="35"/>
      <c r="S31" s="36"/>
      <c r="T31" s="34"/>
      <c r="U31" s="34"/>
      <c r="V31" s="34"/>
      <c r="W31" s="37"/>
      <c r="X31" s="33"/>
      <c r="Y31" s="34"/>
      <c r="Z31" s="34"/>
      <c r="AA31" s="37"/>
      <c r="AB31" s="37"/>
      <c r="AC31" s="38">
        <v>0</v>
      </c>
      <c r="AD31" s="39">
        <v>0</v>
      </c>
      <c r="AE31" s="748"/>
      <c r="AF31" s="749"/>
      <c r="AG31" s="749"/>
      <c r="AH31" s="749"/>
      <c r="AI31" s="749"/>
      <c r="AJ31" s="750"/>
    </row>
    <row r="32" spans="1:36" ht="21.95" customHeight="1" x14ac:dyDescent="0.25">
      <c r="A32" s="15">
        <v>4</v>
      </c>
      <c r="B32" s="757" t="s">
        <v>470</v>
      </c>
      <c r="C32" s="758"/>
      <c r="D32" s="93"/>
      <c r="E32" s="94"/>
      <c r="F32" s="57"/>
      <c r="G32" s="57"/>
      <c r="H32" s="35"/>
      <c r="I32" s="36"/>
      <c r="J32" s="34"/>
      <c r="K32" s="435"/>
      <c r="L32" s="34"/>
      <c r="M32" s="37"/>
      <c r="N32" s="33"/>
      <c r="O32" s="34"/>
      <c r="P32" s="34"/>
      <c r="Q32" s="34"/>
      <c r="R32" s="35"/>
      <c r="S32" s="36"/>
      <c r="T32" s="34"/>
      <c r="U32" s="34"/>
      <c r="V32" s="34"/>
      <c r="W32" s="37"/>
      <c r="X32" s="33"/>
      <c r="Y32" s="34"/>
      <c r="Z32" s="34"/>
      <c r="AA32" s="37"/>
      <c r="AB32" s="37"/>
      <c r="AC32" s="38">
        <v>0</v>
      </c>
      <c r="AD32" s="39">
        <v>0</v>
      </c>
      <c r="AE32" s="748"/>
      <c r="AF32" s="749"/>
      <c r="AG32" s="749"/>
      <c r="AH32" s="749"/>
      <c r="AI32" s="749"/>
      <c r="AJ32" s="750"/>
    </row>
    <row r="33" spans="1:36" ht="21.95" customHeight="1" x14ac:dyDescent="0.25">
      <c r="A33" s="14">
        <v>5</v>
      </c>
      <c r="B33" s="757" t="s">
        <v>471</v>
      </c>
      <c r="C33" s="758"/>
      <c r="D33" s="93"/>
      <c r="E33" s="94"/>
      <c r="F33" s="57"/>
      <c r="G33" s="57"/>
      <c r="H33" s="35"/>
      <c r="I33" s="36"/>
      <c r="J33" s="34"/>
      <c r="K33" s="436"/>
      <c r="L33" s="34"/>
      <c r="M33" s="37"/>
      <c r="N33" s="33"/>
      <c r="O33" s="34"/>
      <c r="P33" s="34"/>
      <c r="Q33" s="34"/>
      <c r="R33" s="35"/>
      <c r="S33" s="36"/>
      <c r="T33" s="34"/>
      <c r="U33" s="34"/>
      <c r="V33" s="34"/>
      <c r="W33" s="37"/>
      <c r="X33" s="33"/>
      <c r="Y33" s="34"/>
      <c r="Z33" s="34"/>
      <c r="AA33" s="37"/>
      <c r="AB33" s="37"/>
      <c r="AC33" s="38">
        <v>0</v>
      </c>
      <c r="AD33" s="39">
        <v>0</v>
      </c>
      <c r="AE33" s="748"/>
      <c r="AF33" s="749"/>
      <c r="AG33" s="749"/>
      <c r="AH33" s="749"/>
      <c r="AI33" s="749"/>
      <c r="AJ33" s="750"/>
    </row>
    <row r="34" spans="1:36" ht="21.95" customHeight="1" x14ac:dyDescent="0.25">
      <c r="A34" s="15">
        <v>6</v>
      </c>
      <c r="B34" s="757" t="s">
        <v>472</v>
      </c>
      <c r="C34" s="758"/>
      <c r="D34" s="93"/>
      <c r="E34" s="94"/>
      <c r="F34" s="57"/>
      <c r="G34" s="57"/>
      <c r="H34" s="35"/>
      <c r="I34" s="36"/>
      <c r="J34" s="34"/>
      <c r="K34" s="436"/>
      <c r="L34" s="34"/>
      <c r="M34" s="37"/>
      <c r="N34" s="33"/>
      <c r="O34" s="34"/>
      <c r="P34" s="34"/>
      <c r="Q34" s="34"/>
      <c r="R34" s="35"/>
      <c r="S34" s="36"/>
      <c r="T34" s="34"/>
      <c r="U34" s="34"/>
      <c r="V34" s="34"/>
      <c r="W34" s="37"/>
      <c r="X34" s="33"/>
      <c r="Y34" s="34"/>
      <c r="Z34" s="34"/>
      <c r="AA34" s="37"/>
      <c r="AB34" s="37"/>
      <c r="AC34" s="443">
        <v>0</v>
      </c>
      <c r="AD34" s="39">
        <v>0</v>
      </c>
      <c r="AE34" s="748"/>
      <c r="AF34" s="749"/>
      <c r="AG34" s="749"/>
      <c r="AH34" s="749"/>
      <c r="AI34" s="749"/>
      <c r="AJ34" s="750"/>
    </row>
    <row r="35" spans="1:36" ht="21.95" customHeight="1" x14ac:dyDescent="0.25">
      <c r="A35" s="14">
        <v>7</v>
      </c>
      <c r="B35" s="757" t="s">
        <v>473</v>
      </c>
      <c r="C35" s="758"/>
      <c r="D35" s="93"/>
      <c r="E35" s="94"/>
      <c r="F35" s="57"/>
      <c r="G35" s="57"/>
      <c r="H35" s="35"/>
      <c r="I35" s="36"/>
      <c r="J35" s="34"/>
      <c r="K35" s="434"/>
      <c r="L35" s="604"/>
      <c r="M35" s="37"/>
      <c r="N35" s="33"/>
      <c r="O35" s="34"/>
      <c r="P35" s="34"/>
      <c r="Q35" s="34"/>
      <c r="R35" s="35"/>
      <c r="S35" s="36"/>
      <c r="T35" s="34"/>
      <c r="U35" s="34"/>
      <c r="V35" s="34"/>
      <c r="W35" s="37"/>
      <c r="X35" s="33"/>
      <c r="Y35" s="34"/>
      <c r="Z35" s="34"/>
      <c r="AA35" s="37"/>
      <c r="AB35" s="37"/>
      <c r="AC35" s="38">
        <v>0.5</v>
      </c>
      <c r="AD35" s="39">
        <v>0</v>
      </c>
      <c r="AE35" s="748"/>
      <c r="AF35" s="749"/>
      <c r="AG35" s="749"/>
      <c r="AH35" s="749"/>
      <c r="AI35" s="749"/>
      <c r="AJ35" s="750"/>
    </row>
    <row r="36" spans="1:36" ht="21.95" customHeight="1" x14ac:dyDescent="0.25">
      <c r="A36" s="15">
        <v>8</v>
      </c>
      <c r="B36" s="757" t="s">
        <v>474</v>
      </c>
      <c r="C36" s="758"/>
      <c r="D36" s="93"/>
      <c r="E36" s="94"/>
      <c r="F36" s="57"/>
      <c r="G36" s="57"/>
      <c r="H36" s="35"/>
      <c r="I36" s="36"/>
      <c r="J36" s="34"/>
      <c r="K36" s="436"/>
      <c r="L36" s="34"/>
      <c r="M36" s="37"/>
      <c r="N36" s="33"/>
      <c r="O36" s="34"/>
      <c r="P36" s="34"/>
      <c r="Q36" s="34"/>
      <c r="R36" s="35"/>
      <c r="S36" s="36"/>
      <c r="T36" s="34"/>
      <c r="U36" s="34"/>
      <c r="V36" s="34"/>
      <c r="W36" s="37"/>
      <c r="X36" s="33"/>
      <c r="Y36" s="34"/>
      <c r="Z36" s="34"/>
      <c r="AA36" s="37"/>
      <c r="AB36" s="37"/>
      <c r="AC36" s="38">
        <v>0</v>
      </c>
      <c r="AD36" s="39">
        <v>0</v>
      </c>
      <c r="AE36" s="748"/>
      <c r="AF36" s="749"/>
      <c r="AG36" s="749"/>
      <c r="AH36" s="749"/>
      <c r="AI36" s="749"/>
      <c r="AJ36" s="750"/>
    </row>
    <row r="37" spans="1:36" ht="21.95" customHeight="1" x14ac:dyDescent="0.25">
      <c r="A37" s="14">
        <v>9</v>
      </c>
      <c r="B37" s="757" t="s">
        <v>475</v>
      </c>
      <c r="C37" s="761"/>
      <c r="D37" s="93"/>
      <c r="E37" s="94"/>
      <c r="F37" s="57"/>
      <c r="G37" s="57"/>
      <c r="H37" s="35"/>
      <c r="I37" s="36"/>
      <c r="J37" s="34"/>
      <c r="K37" s="436"/>
      <c r="L37" s="34"/>
      <c r="M37" s="37"/>
      <c r="N37" s="33"/>
      <c r="O37" s="34"/>
      <c r="P37" s="34"/>
      <c r="Q37" s="34"/>
      <c r="R37" s="35"/>
      <c r="S37" s="36"/>
      <c r="T37" s="34"/>
      <c r="U37" s="34"/>
      <c r="V37" s="34"/>
      <c r="W37" s="37"/>
      <c r="X37" s="33"/>
      <c r="Y37" s="34"/>
      <c r="Z37" s="34"/>
      <c r="AA37" s="37"/>
      <c r="AB37" s="37"/>
      <c r="AC37" s="38">
        <v>0</v>
      </c>
      <c r="AD37" s="39">
        <v>0</v>
      </c>
      <c r="AE37" s="748"/>
      <c r="AF37" s="749"/>
      <c r="AG37" s="749"/>
      <c r="AH37" s="749"/>
      <c r="AI37" s="749"/>
      <c r="AJ37" s="750"/>
    </row>
    <row r="38" spans="1:36" ht="21.95" customHeight="1" x14ac:dyDescent="0.25">
      <c r="A38" s="15">
        <v>10</v>
      </c>
      <c r="B38" s="757" t="s">
        <v>476</v>
      </c>
      <c r="C38" s="758"/>
      <c r="D38" s="93"/>
      <c r="E38" s="94"/>
      <c r="F38" s="57"/>
      <c r="G38" s="57"/>
      <c r="H38" s="35"/>
      <c r="I38" s="36"/>
      <c r="J38" s="34"/>
      <c r="K38" s="436"/>
      <c r="L38" s="34"/>
      <c r="M38" s="37"/>
      <c r="N38" s="33"/>
      <c r="O38" s="34"/>
      <c r="P38" s="34"/>
      <c r="Q38" s="34"/>
      <c r="R38" s="35"/>
      <c r="S38" s="36"/>
      <c r="T38" s="34"/>
      <c r="U38" s="34"/>
      <c r="V38" s="34"/>
      <c r="W38" s="37"/>
      <c r="X38" s="33"/>
      <c r="Y38" s="34"/>
      <c r="Z38" s="34"/>
      <c r="AA38" s="37"/>
      <c r="AB38" s="37"/>
      <c r="AC38" s="38">
        <v>0</v>
      </c>
      <c r="AD38" s="39">
        <v>0</v>
      </c>
      <c r="AE38" s="748"/>
      <c r="AF38" s="749"/>
      <c r="AG38" s="749"/>
      <c r="AH38" s="749"/>
      <c r="AI38" s="749"/>
      <c r="AJ38" s="750"/>
    </row>
    <row r="39" spans="1:36" ht="21.95" customHeight="1" x14ac:dyDescent="0.25">
      <c r="A39" s="14">
        <v>11</v>
      </c>
      <c r="B39" s="757" t="s">
        <v>477</v>
      </c>
      <c r="C39" s="758"/>
      <c r="D39" s="93"/>
      <c r="E39" s="94"/>
      <c r="F39" s="57"/>
      <c r="G39" s="57"/>
      <c r="H39" s="35"/>
      <c r="I39" s="36"/>
      <c r="J39" s="34"/>
      <c r="K39" s="436"/>
      <c r="L39" s="34"/>
      <c r="M39" s="37"/>
      <c r="N39" s="33"/>
      <c r="O39" s="34"/>
      <c r="P39" s="34"/>
      <c r="Q39" s="34"/>
      <c r="R39" s="35"/>
      <c r="S39" s="36"/>
      <c r="T39" s="34"/>
      <c r="U39" s="34"/>
      <c r="V39" s="34"/>
      <c r="W39" s="37"/>
      <c r="X39" s="33"/>
      <c r="Y39" s="34"/>
      <c r="Z39" s="34"/>
      <c r="AA39" s="37"/>
      <c r="AB39" s="37"/>
      <c r="AC39" s="38">
        <v>0</v>
      </c>
      <c r="AD39" s="39">
        <v>0</v>
      </c>
      <c r="AE39" s="748"/>
      <c r="AF39" s="749"/>
      <c r="AG39" s="749"/>
      <c r="AH39" s="749"/>
      <c r="AI39" s="749"/>
      <c r="AJ39" s="750"/>
    </row>
    <row r="40" spans="1:36" ht="21.95" customHeight="1" x14ac:dyDescent="0.25">
      <c r="A40" s="15">
        <v>12</v>
      </c>
      <c r="B40" s="757" t="s">
        <v>478</v>
      </c>
      <c r="C40" s="758"/>
      <c r="D40" s="93"/>
      <c r="E40" s="94"/>
      <c r="F40" s="57"/>
      <c r="G40" s="57"/>
      <c r="H40" s="35"/>
      <c r="I40" s="36"/>
      <c r="J40" s="34"/>
      <c r="K40" s="436"/>
      <c r="L40" s="34"/>
      <c r="M40" s="37"/>
      <c r="N40" s="33"/>
      <c r="O40" s="34"/>
      <c r="P40" s="34"/>
      <c r="Q40" s="34"/>
      <c r="R40" s="35"/>
      <c r="S40" s="36"/>
      <c r="T40" s="34"/>
      <c r="U40" s="34"/>
      <c r="V40" s="34"/>
      <c r="W40" s="37"/>
      <c r="X40" s="33"/>
      <c r="Y40" s="34"/>
      <c r="Z40" s="34"/>
      <c r="AA40" s="37"/>
      <c r="AB40" s="37"/>
      <c r="AC40" s="38">
        <v>0</v>
      </c>
      <c r="AD40" s="39">
        <v>0</v>
      </c>
      <c r="AE40" s="748"/>
      <c r="AF40" s="749"/>
      <c r="AG40" s="749"/>
      <c r="AH40" s="749"/>
      <c r="AI40" s="749"/>
      <c r="AJ40" s="750"/>
    </row>
    <row r="41" spans="1:36" ht="21.95" customHeight="1" x14ac:dyDescent="0.25">
      <c r="A41" s="14">
        <v>13</v>
      </c>
      <c r="B41" s="757" t="s">
        <v>479</v>
      </c>
      <c r="C41" s="758"/>
      <c r="D41" s="93"/>
      <c r="E41" s="94"/>
      <c r="F41" s="57"/>
      <c r="G41" s="57"/>
      <c r="H41" s="35"/>
      <c r="I41" s="36"/>
      <c r="J41" s="34"/>
      <c r="K41" s="436"/>
      <c r="L41" s="34"/>
      <c r="M41" s="37"/>
      <c r="N41" s="33"/>
      <c r="O41" s="34"/>
      <c r="P41" s="34"/>
      <c r="Q41" s="34"/>
      <c r="R41" s="35"/>
      <c r="S41" s="36"/>
      <c r="T41" s="34"/>
      <c r="U41" s="34"/>
      <c r="V41" s="34"/>
      <c r="W41" s="37"/>
      <c r="X41" s="33"/>
      <c r="Y41" s="34"/>
      <c r="Z41" s="34"/>
      <c r="AA41" s="37"/>
      <c r="AB41" s="37"/>
      <c r="AC41" s="38">
        <v>0</v>
      </c>
      <c r="AD41" s="39">
        <v>0</v>
      </c>
      <c r="AE41" s="748"/>
      <c r="AF41" s="749"/>
      <c r="AG41" s="749"/>
      <c r="AH41" s="749"/>
      <c r="AI41" s="749"/>
      <c r="AJ41" s="750"/>
    </row>
    <row r="42" spans="1:36" ht="34.5" customHeight="1" x14ac:dyDescent="0.25">
      <c r="A42" s="15">
        <v>14</v>
      </c>
      <c r="B42" s="816" t="s">
        <v>480</v>
      </c>
      <c r="C42" s="817"/>
      <c r="D42" s="93"/>
      <c r="E42" s="94"/>
      <c r="F42" s="57"/>
      <c r="G42" s="57"/>
      <c r="H42" s="35"/>
      <c r="I42" s="36"/>
      <c r="J42" s="34"/>
      <c r="K42" s="436"/>
      <c r="L42" s="34"/>
      <c r="M42" s="37"/>
      <c r="N42" s="33"/>
      <c r="O42" s="34"/>
      <c r="P42" s="34"/>
      <c r="Q42" s="34"/>
      <c r="R42" s="35"/>
      <c r="S42" s="36"/>
      <c r="T42" s="34"/>
      <c r="U42" s="34"/>
      <c r="V42" s="34"/>
      <c r="W42" s="37"/>
      <c r="X42" s="33"/>
      <c r="Y42" s="34"/>
      <c r="Z42" s="34"/>
      <c r="AA42" s="37"/>
      <c r="AB42" s="37"/>
      <c r="AC42" s="38">
        <v>0</v>
      </c>
      <c r="AD42" s="39">
        <v>0</v>
      </c>
      <c r="AE42" s="748"/>
      <c r="AF42" s="749"/>
      <c r="AG42" s="749"/>
      <c r="AH42" s="749"/>
      <c r="AI42" s="749"/>
      <c r="AJ42" s="750"/>
    </row>
    <row r="43" spans="1:36" ht="21.95" customHeight="1" x14ac:dyDescent="0.25">
      <c r="A43" s="14">
        <v>15</v>
      </c>
      <c r="B43" s="757" t="s">
        <v>481</v>
      </c>
      <c r="C43" s="761"/>
      <c r="D43" s="56"/>
      <c r="E43" s="57"/>
      <c r="F43" s="57"/>
      <c r="G43" s="57"/>
      <c r="H43" s="35"/>
      <c r="I43" s="36"/>
      <c r="J43" s="34"/>
      <c r="K43" s="436"/>
      <c r="L43" s="34"/>
      <c r="M43" s="37"/>
      <c r="N43" s="33"/>
      <c r="O43" s="34"/>
      <c r="P43" s="34"/>
      <c r="Q43" s="34"/>
      <c r="R43" s="35"/>
      <c r="S43" s="36"/>
      <c r="T43" s="34"/>
      <c r="U43" s="34"/>
      <c r="V43" s="34"/>
      <c r="W43" s="37"/>
      <c r="X43" s="33"/>
      <c r="Y43" s="34"/>
      <c r="Z43" s="34"/>
      <c r="AA43" s="37"/>
      <c r="AB43" s="37"/>
      <c r="AC43" s="38">
        <v>0</v>
      </c>
      <c r="AD43" s="39">
        <v>0</v>
      </c>
      <c r="AE43" s="748"/>
      <c r="AF43" s="749"/>
      <c r="AG43" s="749"/>
      <c r="AH43" s="749"/>
      <c r="AI43" s="749"/>
      <c r="AJ43" s="750"/>
    </row>
    <row r="44" spans="1:36" ht="21.95" customHeight="1" x14ac:dyDescent="0.25">
      <c r="A44" s="15">
        <v>16</v>
      </c>
      <c r="B44" s="757" t="s">
        <v>482</v>
      </c>
      <c r="C44" s="758"/>
      <c r="D44" s="33"/>
      <c r="E44" s="34"/>
      <c r="F44" s="34"/>
      <c r="G44" s="34"/>
      <c r="H44" s="35"/>
      <c r="I44" s="36"/>
      <c r="J44" s="34"/>
      <c r="K44" s="436"/>
      <c r="L44" s="34"/>
      <c r="M44" s="37"/>
      <c r="N44" s="33"/>
      <c r="O44" s="34"/>
      <c r="P44" s="34"/>
      <c r="Q44" s="34"/>
      <c r="R44" s="35"/>
      <c r="S44" s="36"/>
      <c r="T44" s="34"/>
      <c r="U44" s="34"/>
      <c r="V44" s="34"/>
      <c r="W44" s="37"/>
      <c r="X44" s="33"/>
      <c r="Y44" s="34"/>
      <c r="Z44" s="34"/>
      <c r="AA44" s="37"/>
      <c r="AB44" s="37"/>
      <c r="AC44" s="38">
        <v>0</v>
      </c>
      <c r="AD44" s="39">
        <v>0</v>
      </c>
      <c r="AE44" s="748"/>
      <c r="AF44" s="749"/>
      <c r="AG44" s="749"/>
      <c r="AH44" s="749"/>
      <c r="AI44" s="749"/>
      <c r="AJ44" s="750"/>
    </row>
    <row r="45" spans="1:36" ht="21.95" customHeight="1" x14ac:dyDescent="0.25">
      <c r="A45" s="14">
        <v>17</v>
      </c>
      <c r="B45" s="757" t="s">
        <v>483</v>
      </c>
      <c r="C45" s="758"/>
      <c r="D45" s="33"/>
      <c r="E45" s="34"/>
      <c r="F45" s="34"/>
      <c r="G45" s="34"/>
      <c r="H45" s="35"/>
      <c r="I45" s="36"/>
      <c r="J45" s="34"/>
      <c r="K45" s="436"/>
      <c r="L45" s="34"/>
      <c r="M45" s="37"/>
      <c r="N45" s="33"/>
      <c r="O45" s="34"/>
      <c r="P45" s="605"/>
      <c r="Q45" s="34"/>
      <c r="R45" s="35"/>
      <c r="S45" s="36"/>
      <c r="T45" s="34"/>
      <c r="U45" s="34"/>
      <c r="V45" s="34"/>
      <c r="W45" s="37"/>
      <c r="X45" s="33"/>
      <c r="Y45" s="34"/>
      <c r="Z45" s="34"/>
      <c r="AA45" s="37"/>
      <c r="AB45" s="37"/>
      <c r="AC45" s="38">
        <v>0.5</v>
      </c>
      <c r="AD45" s="39">
        <v>0</v>
      </c>
      <c r="AE45" s="748"/>
      <c r="AF45" s="749"/>
      <c r="AG45" s="749"/>
      <c r="AH45" s="749"/>
      <c r="AI45" s="749"/>
      <c r="AJ45" s="750"/>
    </row>
    <row r="46" spans="1:36" ht="21.95" customHeight="1" x14ac:dyDescent="0.25">
      <c r="A46" s="15">
        <v>18</v>
      </c>
      <c r="B46" s="757" t="s">
        <v>484</v>
      </c>
      <c r="C46" s="758"/>
      <c r="D46" s="33"/>
      <c r="E46" s="34"/>
      <c r="F46" s="34"/>
      <c r="G46" s="34"/>
      <c r="H46" s="35"/>
      <c r="I46" s="36"/>
      <c r="J46" s="34"/>
      <c r="K46" s="436"/>
      <c r="L46" s="34"/>
      <c r="M46" s="37"/>
      <c r="N46" s="33"/>
      <c r="O46" s="34"/>
      <c r="P46" s="34"/>
      <c r="Q46" s="34"/>
      <c r="R46" s="35"/>
      <c r="S46" s="36"/>
      <c r="T46" s="34"/>
      <c r="U46" s="34"/>
      <c r="V46" s="34"/>
      <c r="W46" s="37"/>
      <c r="X46" s="33"/>
      <c r="Y46" s="34"/>
      <c r="Z46" s="34"/>
      <c r="AA46" s="37"/>
      <c r="AB46" s="37"/>
      <c r="AC46" s="38">
        <v>0</v>
      </c>
      <c r="AD46" s="39">
        <v>0</v>
      </c>
      <c r="AE46" s="748"/>
      <c r="AF46" s="749"/>
      <c r="AG46" s="749"/>
      <c r="AH46" s="749"/>
      <c r="AI46" s="749"/>
      <c r="AJ46" s="750"/>
    </row>
    <row r="47" spans="1:36" ht="21.95" customHeight="1" x14ac:dyDescent="0.25">
      <c r="A47" s="14">
        <v>19</v>
      </c>
      <c r="B47" s="757" t="s">
        <v>485</v>
      </c>
      <c r="C47" s="758"/>
      <c r="D47" s="33"/>
      <c r="E47" s="34"/>
      <c r="F47" s="34"/>
      <c r="G47" s="34"/>
      <c r="H47" s="35"/>
      <c r="I47" s="36"/>
      <c r="J47" s="34"/>
      <c r="K47" s="436"/>
      <c r="L47" s="34"/>
      <c r="M47" s="37"/>
      <c r="N47" s="33"/>
      <c r="O47" s="34"/>
      <c r="P47" s="34"/>
      <c r="Q47" s="34"/>
      <c r="R47" s="35"/>
      <c r="S47" s="36"/>
      <c r="T47" s="34"/>
      <c r="U47" s="34"/>
      <c r="V47" s="34"/>
      <c r="W47" s="37"/>
      <c r="X47" s="33"/>
      <c r="Y47" s="34"/>
      <c r="Z47" s="34"/>
      <c r="AA47" s="37"/>
      <c r="AB47" s="37"/>
      <c r="AC47" s="38">
        <v>0</v>
      </c>
      <c r="AD47" s="39">
        <v>0</v>
      </c>
      <c r="AE47" s="748"/>
      <c r="AF47" s="749"/>
      <c r="AG47" s="749"/>
      <c r="AH47" s="749"/>
      <c r="AI47" s="749"/>
      <c r="AJ47" s="750"/>
    </row>
    <row r="48" spans="1:36" ht="21.95" customHeight="1" x14ac:dyDescent="0.25">
      <c r="A48" s="15">
        <v>20</v>
      </c>
      <c r="B48" s="757" t="s">
        <v>486</v>
      </c>
      <c r="C48" s="758"/>
      <c r="D48" s="33"/>
      <c r="E48" s="34"/>
      <c r="F48" s="34"/>
      <c r="G48" s="34"/>
      <c r="H48" s="35"/>
      <c r="I48" s="36"/>
      <c r="J48" s="34"/>
      <c r="K48" s="436"/>
      <c r="L48" s="34"/>
      <c r="M48" s="37"/>
      <c r="N48" s="33"/>
      <c r="O48" s="34"/>
      <c r="P48" s="34"/>
      <c r="Q48" s="34"/>
      <c r="R48" s="35"/>
      <c r="S48" s="36"/>
      <c r="T48" s="34"/>
      <c r="U48" s="34"/>
      <c r="V48" s="34"/>
      <c r="W48" s="37"/>
      <c r="X48" s="33"/>
      <c r="Y48" s="34"/>
      <c r="Z48" s="34"/>
      <c r="AA48" s="37"/>
      <c r="AB48" s="37"/>
      <c r="AC48" s="38">
        <v>0</v>
      </c>
      <c r="AD48" s="39">
        <v>0</v>
      </c>
      <c r="AE48" s="748"/>
      <c r="AF48" s="749"/>
      <c r="AG48" s="749"/>
      <c r="AH48" s="749"/>
      <c r="AI48" s="749"/>
      <c r="AJ48" s="750"/>
    </row>
    <row r="49" spans="1:40" ht="21.95" customHeight="1" x14ac:dyDescent="0.25">
      <c r="A49" s="14">
        <v>21</v>
      </c>
      <c r="B49" s="757" t="s">
        <v>487</v>
      </c>
      <c r="C49" s="761"/>
      <c r="D49" s="33"/>
      <c r="E49" s="34"/>
      <c r="F49" s="34"/>
      <c r="G49" s="34"/>
      <c r="H49" s="35"/>
      <c r="I49" s="36"/>
      <c r="J49" s="34"/>
      <c r="K49" s="434"/>
      <c r="L49" s="34"/>
      <c r="M49" s="37"/>
      <c r="N49" s="33"/>
      <c r="O49" s="34"/>
      <c r="P49" s="34"/>
      <c r="Q49" s="34"/>
      <c r="R49" s="35"/>
      <c r="S49" s="36"/>
      <c r="T49" s="34"/>
      <c r="U49" s="34"/>
      <c r="V49" s="34"/>
      <c r="W49" s="37"/>
      <c r="X49" s="33"/>
      <c r="Y49" s="34"/>
      <c r="Z49" s="34"/>
      <c r="AA49" s="37"/>
      <c r="AB49" s="37"/>
      <c r="AC49" s="38">
        <v>0</v>
      </c>
      <c r="AD49" s="39">
        <v>0</v>
      </c>
      <c r="AE49" s="748"/>
      <c r="AF49" s="749"/>
      <c r="AG49" s="749"/>
      <c r="AH49" s="749"/>
      <c r="AI49" s="749"/>
      <c r="AJ49" s="750"/>
    </row>
    <row r="50" spans="1:40" ht="21.95" customHeight="1" x14ac:dyDescent="0.25">
      <c r="A50" s="15">
        <v>22</v>
      </c>
      <c r="B50" s="757" t="s">
        <v>488</v>
      </c>
      <c r="C50" s="758"/>
      <c r="D50" s="33"/>
      <c r="E50" s="34"/>
      <c r="F50" s="34"/>
      <c r="G50" s="34"/>
      <c r="H50" s="35"/>
      <c r="I50" s="36"/>
      <c r="J50" s="34"/>
      <c r="K50" s="433"/>
      <c r="L50" s="34"/>
      <c r="M50" s="37"/>
      <c r="N50" s="33"/>
      <c r="O50" s="53"/>
      <c r="P50" s="34"/>
      <c r="Q50" s="34"/>
      <c r="R50" s="35"/>
      <c r="S50" s="36"/>
      <c r="T50" s="34"/>
      <c r="U50" s="34"/>
      <c r="V50" s="34"/>
      <c r="W50" s="37"/>
      <c r="X50" s="33"/>
      <c r="Y50" s="34"/>
      <c r="Z50" s="34"/>
      <c r="AA50" s="37"/>
      <c r="AB50" s="37"/>
      <c r="AC50" s="38">
        <v>0</v>
      </c>
      <c r="AD50" s="39">
        <v>0</v>
      </c>
      <c r="AE50" s="748"/>
      <c r="AF50" s="749"/>
      <c r="AG50" s="749"/>
      <c r="AH50" s="749"/>
      <c r="AI50" s="749"/>
      <c r="AJ50" s="750"/>
    </row>
    <row r="51" spans="1:40" ht="21.95" customHeight="1" x14ac:dyDescent="0.25">
      <c r="A51" s="14">
        <v>23</v>
      </c>
      <c r="B51" s="757" t="s">
        <v>489</v>
      </c>
      <c r="C51" s="758"/>
      <c r="D51" s="33"/>
      <c r="E51" s="34"/>
      <c r="F51" s="34"/>
      <c r="G51" s="34"/>
      <c r="H51" s="35"/>
      <c r="I51" s="36"/>
      <c r="J51" s="34"/>
      <c r="K51" s="434"/>
      <c r="L51" s="34"/>
      <c r="M51" s="37"/>
      <c r="N51" s="33"/>
      <c r="O51" s="34"/>
      <c r="P51" s="34"/>
      <c r="Q51" s="34"/>
      <c r="R51" s="35"/>
      <c r="S51" s="36"/>
      <c r="T51" s="34"/>
      <c r="U51" s="34"/>
      <c r="V51" s="34"/>
      <c r="W51" s="37"/>
      <c r="X51" s="33"/>
      <c r="Y51" s="34"/>
      <c r="Z51" s="34"/>
      <c r="AA51" s="37"/>
      <c r="AB51" s="37"/>
      <c r="AC51" s="38">
        <v>0</v>
      </c>
      <c r="AD51" s="39">
        <v>0</v>
      </c>
      <c r="AE51" s="748"/>
      <c r="AF51" s="749"/>
      <c r="AG51" s="749"/>
      <c r="AH51" s="749"/>
      <c r="AI51" s="749"/>
      <c r="AJ51" s="750"/>
    </row>
    <row r="52" spans="1:40" ht="21.95" customHeight="1" x14ac:dyDescent="0.25">
      <c r="A52" s="14">
        <v>24</v>
      </c>
      <c r="B52" s="757" t="s">
        <v>490</v>
      </c>
      <c r="C52" s="761"/>
      <c r="D52" s="33"/>
      <c r="E52" s="34"/>
      <c r="F52" s="34"/>
      <c r="G52" s="34"/>
      <c r="H52" s="35"/>
      <c r="I52" s="36"/>
      <c r="J52" s="34"/>
      <c r="K52" s="34"/>
      <c r="L52" s="34"/>
      <c r="M52" s="37"/>
      <c r="N52" s="33"/>
      <c r="O52" s="34"/>
      <c r="P52" s="34"/>
      <c r="Q52" s="34"/>
      <c r="R52" s="35"/>
      <c r="S52" s="36"/>
      <c r="T52" s="34"/>
      <c r="U52" s="34"/>
      <c r="V52" s="34"/>
      <c r="W52" s="37"/>
      <c r="X52" s="33"/>
      <c r="Y52" s="34"/>
      <c r="Z52" s="34"/>
      <c r="AA52" s="37"/>
      <c r="AB52" s="37"/>
      <c r="AC52" s="38">
        <v>0</v>
      </c>
      <c r="AD52" s="39">
        <v>0</v>
      </c>
      <c r="AE52" s="748"/>
      <c r="AF52" s="749"/>
      <c r="AG52" s="749"/>
      <c r="AH52" s="749"/>
      <c r="AI52" s="749"/>
      <c r="AJ52" s="750"/>
    </row>
    <row r="53" spans="1:40" ht="21.95" customHeight="1" thickBot="1" x14ac:dyDescent="0.3">
      <c r="A53" s="41">
        <v>25</v>
      </c>
      <c r="B53" s="755" t="s">
        <v>491</v>
      </c>
      <c r="C53" s="756"/>
      <c r="D53" s="42"/>
      <c r="E53" s="43"/>
      <c r="F53" s="43"/>
      <c r="G53" s="43"/>
      <c r="H53" s="44"/>
      <c r="I53" s="45"/>
      <c r="J53" s="43"/>
      <c r="K53" s="43"/>
      <c r="L53" s="43"/>
      <c r="M53" s="46"/>
      <c r="N53" s="42"/>
      <c r="O53" s="43"/>
      <c r="P53" s="43"/>
      <c r="Q53" s="43"/>
      <c r="R53" s="44"/>
      <c r="S53" s="45"/>
      <c r="T53" s="43"/>
      <c r="U53" s="43"/>
      <c r="V53" s="43"/>
      <c r="W53" s="46"/>
      <c r="X53" s="42"/>
      <c r="Y53" s="43"/>
      <c r="Z53" s="43"/>
      <c r="AA53" s="46"/>
      <c r="AB53" s="46"/>
      <c r="AC53" s="47">
        <v>0</v>
      </c>
      <c r="AD53" s="48">
        <v>0</v>
      </c>
      <c r="AE53" s="811"/>
      <c r="AF53" s="812"/>
      <c r="AG53" s="812"/>
      <c r="AH53" s="812"/>
      <c r="AI53" s="812"/>
      <c r="AJ53" s="813"/>
    </row>
    <row r="54" spans="1:40" ht="30.75" customHeight="1" thickTop="1" thickBot="1" x14ac:dyDescent="0.3">
      <c r="A54" s="353">
        <v>25</v>
      </c>
      <c r="B54" s="354"/>
      <c r="C54" s="354"/>
      <c r="D54" s="448">
        <v>23</v>
      </c>
      <c r="E54" s="449">
        <v>23</v>
      </c>
      <c r="F54" s="449">
        <v>23</v>
      </c>
      <c r="G54" s="449">
        <v>20</v>
      </c>
      <c r="H54" s="450">
        <v>23</v>
      </c>
      <c r="I54" s="448">
        <v>23</v>
      </c>
      <c r="J54" s="449">
        <v>23</v>
      </c>
      <c r="K54" s="449">
        <v>23</v>
      </c>
      <c r="L54" s="449">
        <v>20</v>
      </c>
      <c r="M54" s="450">
        <v>22.5</v>
      </c>
      <c r="N54" s="448">
        <v>23</v>
      </c>
      <c r="O54" s="449">
        <v>19.5</v>
      </c>
      <c r="P54" s="449">
        <v>23</v>
      </c>
      <c r="Q54" s="449">
        <v>20</v>
      </c>
      <c r="R54" s="450">
        <v>23</v>
      </c>
      <c r="S54" s="448">
        <v>20</v>
      </c>
      <c r="T54" s="449"/>
      <c r="U54" s="449"/>
      <c r="V54" s="449"/>
      <c r="W54" s="450"/>
      <c r="X54" s="428"/>
      <c r="Y54" s="429"/>
      <c r="Z54" s="429"/>
      <c r="AA54" s="287"/>
      <c r="AB54" s="287"/>
      <c r="AC54" s="173">
        <f>SUM(D54:S54)</f>
        <v>352</v>
      </c>
      <c r="AD54" s="96"/>
      <c r="AE54" s="819"/>
      <c r="AF54" s="820"/>
      <c r="AG54" s="820"/>
      <c r="AH54" s="820"/>
      <c r="AI54" s="820"/>
      <c r="AJ54" s="821"/>
    </row>
    <row r="55" spans="1:40" ht="21.95" customHeight="1" thickBot="1" x14ac:dyDescent="0.3">
      <c r="A55" s="743" t="s">
        <v>177</v>
      </c>
      <c r="B55" s="744"/>
      <c r="C55" s="745"/>
      <c r="D55" s="586">
        <f t="shared" ref="D55:S55" si="0">D28+D54</f>
        <v>37</v>
      </c>
      <c r="E55" s="587">
        <f t="shared" si="0"/>
        <v>37</v>
      </c>
      <c r="F55" s="587">
        <f t="shared" si="0"/>
        <v>37</v>
      </c>
      <c r="G55" s="587">
        <f t="shared" si="0"/>
        <v>34</v>
      </c>
      <c r="H55" s="588">
        <f t="shared" si="0"/>
        <v>37</v>
      </c>
      <c r="I55" s="586">
        <f t="shared" si="0"/>
        <v>37</v>
      </c>
      <c r="J55" s="587">
        <f t="shared" si="0"/>
        <v>37</v>
      </c>
      <c r="K55" s="587">
        <f t="shared" si="0"/>
        <v>37</v>
      </c>
      <c r="L55" s="587">
        <f t="shared" si="0"/>
        <v>33</v>
      </c>
      <c r="M55" s="588">
        <f t="shared" si="0"/>
        <v>36.5</v>
      </c>
      <c r="N55" s="586">
        <f t="shared" si="0"/>
        <v>37</v>
      </c>
      <c r="O55" s="587">
        <f t="shared" si="0"/>
        <v>33.5</v>
      </c>
      <c r="P55" s="587">
        <f t="shared" si="0"/>
        <v>37</v>
      </c>
      <c r="Q55" s="587">
        <f t="shared" si="0"/>
        <v>34</v>
      </c>
      <c r="R55" s="588">
        <f t="shared" si="0"/>
        <v>37</v>
      </c>
      <c r="S55" s="586">
        <f t="shared" si="0"/>
        <v>34</v>
      </c>
      <c r="T55" s="451"/>
      <c r="U55" s="451"/>
      <c r="V55" s="451"/>
      <c r="W55" s="452"/>
      <c r="X55" s="355"/>
      <c r="Y55" s="451"/>
      <c r="Z55" s="451"/>
      <c r="AA55" s="453"/>
      <c r="AB55" s="453"/>
      <c r="AC55" s="585">
        <f>SUM(D55:S55)</f>
        <v>575</v>
      </c>
      <c r="AD55" s="101"/>
      <c r="AE55" s="822"/>
      <c r="AF55" s="823"/>
      <c r="AG55" s="823"/>
      <c r="AH55" s="823"/>
      <c r="AI55" s="823"/>
      <c r="AJ55" s="824"/>
      <c r="AL55" s="831" t="s">
        <v>832</v>
      </c>
      <c r="AM55" s="831"/>
      <c r="AN55" s="831"/>
    </row>
    <row r="56" spans="1:40" ht="6.75" customHeight="1" thickBot="1" x14ac:dyDescent="0.3">
      <c r="A56" s="705"/>
      <c r="B56" s="705"/>
      <c r="C56" s="95"/>
      <c r="D56" s="700"/>
      <c r="E56" s="700"/>
      <c r="F56" s="700"/>
      <c r="G56" s="700"/>
      <c r="H56" s="700"/>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row>
    <row r="57" spans="1:40" ht="20.25" customHeight="1" x14ac:dyDescent="0.3">
      <c r="A57" s="97" t="s">
        <v>53</v>
      </c>
      <c r="B57" s="98"/>
      <c r="C57" s="98"/>
      <c r="D57" s="99"/>
      <c r="E57" s="99"/>
      <c r="F57" s="99"/>
      <c r="G57" s="99"/>
      <c r="H57" s="99"/>
      <c r="I57" s="99"/>
      <c r="J57" s="99"/>
      <c r="K57" s="99"/>
      <c r="L57" s="99"/>
      <c r="M57" s="99"/>
      <c r="N57" s="99"/>
      <c r="O57" s="99"/>
      <c r="P57" s="100"/>
      <c r="Q57" s="280" t="s">
        <v>150</v>
      </c>
      <c r="R57" s="281"/>
      <c r="S57" s="281"/>
      <c r="T57" s="281"/>
      <c r="U57" s="281"/>
      <c r="V57" s="40"/>
      <c r="W57" s="40"/>
      <c r="X57" s="40"/>
      <c r="Y57" s="282"/>
      <c r="Z57" s="283"/>
      <c r="AA57" s="96"/>
      <c r="AB57" s="102" t="s">
        <v>126</v>
      </c>
      <c r="AC57" s="103"/>
      <c r="AD57" s="710">
        <v>16</v>
      </c>
      <c r="AE57" s="827" t="s">
        <v>143</v>
      </c>
      <c r="AF57" s="828"/>
      <c r="AG57" s="104"/>
      <c r="AH57" s="825" t="s">
        <v>275</v>
      </c>
      <c r="AI57" s="825"/>
      <c r="AJ57" s="826"/>
      <c r="AL57" s="832" t="s">
        <v>275</v>
      </c>
      <c r="AM57" s="825"/>
      <c r="AN57" s="826"/>
    </row>
    <row r="58" spans="1:40" ht="15" customHeight="1" thickBot="1" x14ac:dyDescent="0.3">
      <c r="A58" s="703" t="s">
        <v>55</v>
      </c>
      <c r="B58" s="703"/>
      <c r="C58" s="703"/>
      <c r="D58" s="703"/>
      <c r="E58" s="703"/>
      <c r="F58" s="703"/>
      <c r="G58" s="703"/>
      <c r="H58" s="703"/>
      <c r="I58" s="703"/>
      <c r="J58" s="703"/>
      <c r="K58" s="703"/>
      <c r="L58" s="703"/>
      <c r="M58" s="703"/>
      <c r="N58" s="703"/>
      <c r="O58" s="99"/>
      <c r="P58" s="100"/>
      <c r="Q58" s="740" t="s">
        <v>237</v>
      </c>
      <c r="R58" s="741"/>
      <c r="S58" s="741"/>
      <c r="T58" s="741"/>
      <c r="U58" s="741"/>
      <c r="V58" s="741"/>
      <c r="W58" s="741"/>
      <c r="X58" s="741"/>
      <c r="Y58" s="741"/>
      <c r="Z58" s="742"/>
      <c r="AA58" s="96"/>
      <c r="AB58" s="105"/>
      <c r="AC58" s="106"/>
      <c r="AD58" s="711"/>
      <c r="AE58" s="829"/>
      <c r="AF58" s="830"/>
      <c r="AG58" s="107"/>
      <c r="AH58" s="108" t="s">
        <v>1</v>
      </c>
      <c r="AI58" s="263" t="s">
        <v>2</v>
      </c>
      <c r="AJ58" s="109" t="s">
        <v>3</v>
      </c>
      <c r="AL58" s="600" t="s">
        <v>1</v>
      </c>
      <c r="AM58" s="601" t="s">
        <v>2</v>
      </c>
      <c r="AN58" s="109" t="s">
        <v>3</v>
      </c>
    </row>
    <row r="59" spans="1:40" x14ac:dyDescent="0.25">
      <c r="A59" s="703" t="s">
        <v>231</v>
      </c>
      <c r="B59" s="703"/>
      <c r="C59" s="703"/>
      <c r="D59" s="703"/>
      <c r="E59" s="703"/>
      <c r="F59" s="703"/>
      <c r="G59" s="703"/>
      <c r="H59" s="703"/>
      <c r="I59" s="703"/>
      <c r="J59" s="703"/>
      <c r="K59" s="703"/>
      <c r="L59" s="703"/>
      <c r="M59" s="703"/>
      <c r="N59" s="703"/>
      <c r="O59" s="99"/>
      <c r="P59" s="100"/>
      <c r="Q59" s="740"/>
      <c r="R59" s="741"/>
      <c r="S59" s="741"/>
      <c r="T59" s="741"/>
      <c r="U59" s="741"/>
      <c r="V59" s="741"/>
      <c r="W59" s="741"/>
      <c r="X59" s="741"/>
      <c r="Y59" s="741"/>
      <c r="Z59" s="742"/>
      <c r="AA59" s="96"/>
      <c r="AB59" s="734" t="s">
        <v>183</v>
      </c>
      <c r="AC59" s="735"/>
      <c r="AD59" s="735"/>
      <c r="AE59" s="735"/>
      <c r="AF59" s="735"/>
      <c r="AG59" s="736"/>
      <c r="AH59" s="751">
        <v>15</v>
      </c>
      <c r="AI59" s="751">
        <v>25</v>
      </c>
      <c r="AJ59" s="753">
        <f>AH59+AI59</f>
        <v>40</v>
      </c>
      <c r="AL59" s="751">
        <v>15</v>
      </c>
      <c r="AM59" s="751">
        <v>25</v>
      </c>
      <c r="AN59" s="753">
        <f>AL59+AM59</f>
        <v>40</v>
      </c>
    </row>
    <row r="60" spans="1:40" ht="15.75" customHeight="1" x14ac:dyDescent="0.25">
      <c r="A60" s="703" t="s">
        <v>62</v>
      </c>
      <c r="B60" s="703"/>
      <c r="C60" s="703"/>
      <c r="D60" s="703"/>
      <c r="E60" s="703"/>
      <c r="F60" s="703"/>
      <c r="G60" s="703"/>
      <c r="H60" s="703"/>
      <c r="I60" s="703"/>
      <c r="J60" s="703"/>
      <c r="K60" s="703"/>
      <c r="L60" s="703"/>
      <c r="M60" s="703"/>
      <c r="N60" s="703"/>
      <c r="O60" s="99"/>
      <c r="P60" s="100"/>
      <c r="Q60" s="284" t="s">
        <v>238</v>
      </c>
      <c r="R60" s="119"/>
      <c r="S60" s="119"/>
      <c r="T60" s="119"/>
      <c r="U60" s="119"/>
      <c r="V60" s="119"/>
      <c r="W60" s="119"/>
      <c r="X60" s="119"/>
      <c r="Y60" s="119"/>
      <c r="Z60" s="285"/>
      <c r="AA60" s="96"/>
      <c r="AB60" s="737"/>
      <c r="AC60" s="738"/>
      <c r="AD60" s="738"/>
      <c r="AE60" s="738"/>
      <c r="AF60" s="738"/>
      <c r="AG60" s="739"/>
      <c r="AH60" s="752"/>
      <c r="AI60" s="752"/>
      <c r="AJ60" s="754"/>
      <c r="AL60" s="752"/>
      <c r="AM60" s="752"/>
      <c r="AN60" s="754"/>
    </row>
    <row r="61" spans="1:40" ht="15.75" customHeight="1" x14ac:dyDescent="0.25">
      <c r="A61" s="707" t="s">
        <v>63</v>
      </c>
      <c r="B61" s="702" t="s">
        <v>56</v>
      </c>
      <c r="C61" s="110"/>
      <c r="D61" s="704" t="s">
        <v>233</v>
      </c>
      <c r="E61" s="704"/>
      <c r="F61" s="704"/>
      <c r="G61" s="704"/>
      <c r="H61" s="704"/>
      <c r="I61" s="704"/>
      <c r="J61" s="704"/>
      <c r="K61" s="704"/>
      <c r="L61" s="704"/>
      <c r="M61" s="704"/>
      <c r="N61" s="708" t="s">
        <v>57</v>
      </c>
      <c r="O61" s="708"/>
      <c r="P61" s="100"/>
      <c r="Q61" s="284" t="s">
        <v>16</v>
      </c>
      <c r="R61" s="111"/>
      <c r="S61" s="111"/>
      <c r="T61" s="111"/>
      <c r="U61" s="111"/>
      <c r="V61" s="111"/>
      <c r="W61" s="96"/>
      <c r="X61" s="96"/>
      <c r="Y61" s="112"/>
      <c r="Z61" s="285"/>
      <c r="AA61" s="96"/>
      <c r="AB61" s="721" t="s">
        <v>207</v>
      </c>
      <c r="AC61" s="722"/>
      <c r="AD61" s="722"/>
      <c r="AE61" s="722"/>
      <c r="AF61" s="722"/>
      <c r="AG61" s="722"/>
      <c r="AH61" s="717">
        <v>0</v>
      </c>
      <c r="AI61" s="717">
        <v>0</v>
      </c>
      <c r="AJ61" s="718">
        <f>AH61+AI61</f>
        <v>0</v>
      </c>
      <c r="AL61" s="717">
        <v>2</v>
      </c>
      <c r="AM61" s="717">
        <v>3</v>
      </c>
      <c r="AN61" s="718">
        <f>AL61+AM61</f>
        <v>5</v>
      </c>
    </row>
    <row r="62" spans="1:40" ht="15.75" customHeight="1" x14ac:dyDescent="0.25">
      <c r="A62" s="707"/>
      <c r="B62" s="702"/>
      <c r="C62" s="110"/>
      <c r="D62" s="699" t="s">
        <v>232</v>
      </c>
      <c r="E62" s="699"/>
      <c r="F62" s="699"/>
      <c r="G62" s="699"/>
      <c r="H62" s="699"/>
      <c r="I62" s="699"/>
      <c r="J62" s="699"/>
      <c r="K62" s="699"/>
      <c r="L62" s="699"/>
      <c r="M62" s="699"/>
      <c r="N62" s="708"/>
      <c r="O62" s="708"/>
      <c r="P62" s="100"/>
      <c r="Q62" s="286" t="s">
        <v>17</v>
      </c>
      <c r="R62" s="111"/>
      <c r="S62" s="111"/>
      <c r="T62" s="111"/>
      <c r="U62" s="111"/>
      <c r="V62" s="111"/>
      <c r="W62" s="96"/>
      <c r="X62" s="96"/>
      <c r="Y62" s="112"/>
      <c r="Z62" s="285"/>
      <c r="AA62" s="96"/>
      <c r="AB62" s="721"/>
      <c r="AC62" s="722"/>
      <c r="AD62" s="722"/>
      <c r="AE62" s="722"/>
      <c r="AF62" s="722"/>
      <c r="AG62" s="722"/>
      <c r="AH62" s="717"/>
      <c r="AI62" s="717"/>
      <c r="AJ62" s="718"/>
      <c r="AL62" s="717"/>
      <c r="AM62" s="717"/>
      <c r="AN62" s="718"/>
    </row>
    <row r="63" spans="1:40" ht="18" customHeight="1" x14ac:dyDescent="0.25">
      <c r="A63" s="707" t="s">
        <v>65</v>
      </c>
      <c r="B63" s="701" t="s">
        <v>58</v>
      </c>
      <c r="C63" s="113"/>
      <c r="D63" s="747" t="s">
        <v>59</v>
      </c>
      <c r="E63" s="747"/>
      <c r="F63" s="747"/>
      <c r="G63" s="747"/>
      <c r="H63" s="747"/>
      <c r="I63" s="747"/>
      <c r="J63" s="747"/>
      <c r="K63" s="747"/>
      <c r="L63" s="747"/>
      <c r="M63" s="747"/>
      <c r="N63" s="114"/>
      <c r="O63" s="99"/>
      <c r="P63" s="100"/>
      <c r="Q63" s="286" t="s">
        <v>18</v>
      </c>
      <c r="R63" s="96"/>
      <c r="S63" s="96"/>
      <c r="T63" s="96"/>
      <c r="U63" s="96"/>
      <c r="V63" s="111"/>
      <c r="W63" s="96"/>
      <c r="X63" s="96"/>
      <c r="Y63" s="112"/>
      <c r="Z63" s="285"/>
      <c r="AA63" s="96"/>
      <c r="AB63" s="721" t="s">
        <v>239</v>
      </c>
      <c r="AC63" s="722"/>
      <c r="AD63" s="722"/>
      <c r="AE63" s="722"/>
      <c r="AF63" s="722"/>
      <c r="AG63" s="722"/>
      <c r="AH63" s="751">
        <v>14</v>
      </c>
      <c r="AI63" s="751">
        <v>25</v>
      </c>
      <c r="AJ63" s="753">
        <f>AH63+AI63</f>
        <v>39</v>
      </c>
      <c r="AL63" s="751">
        <v>17</v>
      </c>
      <c r="AM63" s="751">
        <v>28</v>
      </c>
      <c r="AN63" s="753">
        <f>AL63+AM63</f>
        <v>45</v>
      </c>
    </row>
    <row r="64" spans="1:40" ht="14.25" customHeight="1" x14ac:dyDescent="0.25">
      <c r="A64" s="707"/>
      <c r="B64" s="701"/>
      <c r="C64" s="113"/>
      <c r="D64" s="699" t="s">
        <v>185</v>
      </c>
      <c r="E64" s="699"/>
      <c r="F64" s="699"/>
      <c r="G64" s="699"/>
      <c r="H64" s="699"/>
      <c r="I64" s="699"/>
      <c r="J64" s="699"/>
      <c r="K64" s="699"/>
      <c r="L64" s="699"/>
      <c r="M64" s="699"/>
      <c r="N64" s="115"/>
      <c r="O64" s="99"/>
      <c r="P64" s="100"/>
      <c r="Q64" s="286" t="s">
        <v>19</v>
      </c>
      <c r="R64" s="96"/>
      <c r="S64" s="96"/>
      <c r="T64" s="96"/>
      <c r="U64" s="96"/>
      <c r="V64" s="96"/>
      <c r="W64" s="96"/>
      <c r="X64" s="96"/>
      <c r="Y64" s="112"/>
      <c r="Z64" s="285"/>
      <c r="AA64" s="96"/>
      <c r="AB64" s="721"/>
      <c r="AC64" s="722"/>
      <c r="AD64" s="722"/>
      <c r="AE64" s="722"/>
      <c r="AF64" s="722"/>
      <c r="AG64" s="722"/>
      <c r="AH64" s="752"/>
      <c r="AI64" s="752"/>
      <c r="AJ64" s="754"/>
      <c r="AL64" s="752"/>
      <c r="AM64" s="752"/>
      <c r="AN64" s="754"/>
    </row>
    <row r="65" spans="1:40" ht="15.75" customHeight="1" x14ac:dyDescent="0.25">
      <c r="A65" s="746" t="s">
        <v>64</v>
      </c>
      <c r="B65" s="702" t="s">
        <v>60</v>
      </c>
      <c r="C65" s="702"/>
      <c r="D65" s="704" t="s">
        <v>61</v>
      </c>
      <c r="E65" s="704"/>
      <c r="F65" s="704"/>
      <c r="G65" s="704"/>
      <c r="H65" s="704"/>
      <c r="I65" s="704"/>
      <c r="J65" s="704"/>
      <c r="K65" s="704"/>
      <c r="L65" s="704"/>
      <c r="M65" s="704"/>
      <c r="N65" s="708" t="s">
        <v>57</v>
      </c>
      <c r="O65" s="708"/>
      <c r="P65" s="100"/>
      <c r="Q65" s="286" t="s">
        <v>20</v>
      </c>
      <c r="R65" s="96"/>
      <c r="S65" s="96"/>
      <c r="T65" s="96"/>
      <c r="U65" s="96"/>
      <c r="V65" s="96"/>
      <c r="W65" s="96"/>
      <c r="X65" s="96"/>
      <c r="Y65" s="112"/>
      <c r="Z65" s="285"/>
      <c r="AA65" s="96"/>
      <c r="AB65" s="727" t="s">
        <v>205</v>
      </c>
      <c r="AC65" s="728"/>
      <c r="AD65" s="728"/>
      <c r="AE65" s="728"/>
      <c r="AF65" s="728"/>
      <c r="AG65" s="729"/>
      <c r="AH65" s="759">
        <f>14/15*100</f>
        <v>93.333333333333329</v>
      </c>
      <c r="AI65" s="759">
        <f>25/25*100</f>
        <v>100</v>
      </c>
      <c r="AJ65" s="759">
        <f>39/40*100</f>
        <v>97.5</v>
      </c>
      <c r="AL65" s="759">
        <f>17/15*100</f>
        <v>113.33333333333333</v>
      </c>
      <c r="AM65" s="759">
        <f>28/25*100</f>
        <v>112.00000000000001</v>
      </c>
      <c r="AN65" s="759">
        <f>45/40*100</f>
        <v>112.5</v>
      </c>
    </row>
    <row r="66" spans="1:40" ht="19.5" customHeight="1" x14ac:dyDescent="0.25">
      <c r="A66" s="746"/>
      <c r="B66" s="702"/>
      <c r="C66" s="702"/>
      <c r="D66" s="708" t="s">
        <v>233</v>
      </c>
      <c r="E66" s="708"/>
      <c r="F66" s="708"/>
      <c r="G66" s="708"/>
      <c r="H66" s="708"/>
      <c r="I66" s="708"/>
      <c r="J66" s="708"/>
      <c r="K66" s="708"/>
      <c r="L66" s="708"/>
      <c r="M66" s="708"/>
      <c r="N66" s="708"/>
      <c r="O66" s="708"/>
      <c r="P66" s="100"/>
      <c r="Q66" s="284" t="s">
        <v>21</v>
      </c>
      <c r="R66" s="96"/>
      <c r="S66" s="96"/>
      <c r="T66" s="96"/>
      <c r="U66" s="96"/>
      <c r="V66" s="96"/>
      <c r="W66" s="96"/>
      <c r="X66" s="96"/>
      <c r="Y66" s="112"/>
      <c r="Z66" s="285"/>
      <c r="AA66" s="96"/>
      <c r="AB66" s="730"/>
      <c r="AC66" s="731"/>
      <c r="AD66" s="731"/>
      <c r="AE66" s="731"/>
      <c r="AF66" s="731"/>
      <c r="AG66" s="732"/>
      <c r="AH66" s="760"/>
      <c r="AI66" s="760"/>
      <c r="AJ66" s="760"/>
      <c r="AL66" s="760"/>
      <c r="AM66" s="760"/>
      <c r="AN66" s="760"/>
    </row>
    <row r="67" spans="1:40" x14ac:dyDescent="0.25">
      <c r="A67" s="703"/>
      <c r="B67" s="703"/>
      <c r="C67" s="703"/>
      <c r="D67" s="703"/>
      <c r="E67" s="703"/>
      <c r="F67" s="703"/>
      <c r="G67" s="703"/>
      <c r="H67" s="703"/>
      <c r="I67" s="703"/>
      <c r="J67" s="703"/>
      <c r="K67" s="703"/>
      <c r="L67" s="703"/>
      <c r="M67" s="116"/>
      <c r="N67" s="116"/>
      <c r="O67" s="99"/>
      <c r="P67" s="100"/>
      <c r="Q67" s="286" t="s">
        <v>22</v>
      </c>
      <c r="R67" s="96"/>
      <c r="S67" s="96"/>
      <c r="T67" s="96"/>
      <c r="U67" s="96"/>
      <c r="V67" s="96"/>
      <c r="W67" s="96"/>
      <c r="X67" s="96"/>
      <c r="Y67" s="111"/>
      <c r="Z67" s="285"/>
      <c r="AA67" s="96"/>
      <c r="AB67" s="762" t="s">
        <v>7</v>
      </c>
      <c r="AC67" s="763"/>
      <c r="AD67" s="763"/>
      <c r="AE67" s="763"/>
      <c r="AF67" s="763"/>
      <c r="AG67" s="763"/>
      <c r="AH67" s="697">
        <f>223/16</f>
        <v>13.9375</v>
      </c>
      <c r="AI67" s="733">
        <f>352/16</f>
        <v>22</v>
      </c>
      <c r="AJ67" s="818">
        <f>575/16</f>
        <v>35.9375</v>
      </c>
      <c r="AL67" s="697">
        <f>223/16</f>
        <v>13.9375</v>
      </c>
      <c r="AM67" s="733">
        <f>352/16</f>
        <v>22</v>
      </c>
      <c r="AN67" s="818">
        <f>575/16</f>
        <v>35.9375</v>
      </c>
    </row>
    <row r="68" spans="1:40" ht="16.5" customHeight="1" x14ac:dyDescent="0.25">
      <c r="A68" s="709" t="s">
        <v>234</v>
      </c>
      <c r="B68" s="709"/>
      <c r="C68" s="709"/>
      <c r="D68" s="709"/>
      <c r="E68" s="709"/>
      <c r="F68" s="709"/>
      <c r="G68" s="709"/>
      <c r="H68" s="709"/>
      <c r="I68" s="709"/>
      <c r="J68" s="709"/>
      <c r="K68" s="709"/>
      <c r="L68" s="709"/>
      <c r="M68" s="709"/>
      <c r="N68" s="709"/>
      <c r="O68" s="114"/>
      <c r="P68" s="100"/>
      <c r="Q68" s="286" t="s">
        <v>23</v>
      </c>
      <c r="R68" s="96"/>
      <c r="S68" s="96"/>
      <c r="T68" s="96"/>
      <c r="U68" s="96"/>
      <c r="V68" s="96"/>
      <c r="W68" s="96"/>
      <c r="X68" s="96"/>
      <c r="Y68" s="112"/>
      <c r="Z68" s="285"/>
      <c r="AA68" s="96"/>
      <c r="AB68" s="762"/>
      <c r="AC68" s="763"/>
      <c r="AD68" s="763"/>
      <c r="AE68" s="763"/>
      <c r="AF68" s="763"/>
      <c r="AG68" s="763"/>
      <c r="AH68" s="697"/>
      <c r="AI68" s="733"/>
      <c r="AJ68" s="818"/>
      <c r="AL68" s="697"/>
      <c r="AM68" s="733"/>
      <c r="AN68" s="818"/>
    </row>
    <row r="69" spans="1:40" ht="15.75" customHeight="1" x14ac:dyDescent="0.25">
      <c r="A69" s="709"/>
      <c r="B69" s="709"/>
      <c r="C69" s="709"/>
      <c r="D69" s="709"/>
      <c r="E69" s="709"/>
      <c r="F69" s="709"/>
      <c r="G69" s="709"/>
      <c r="H69" s="709"/>
      <c r="I69" s="709"/>
      <c r="J69" s="709"/>
      <c r="K69" s="709"/>
      <c r="L69" s="709"/>
      <c r="M69" s="709"/>
      <c r="N69" s="709"/>
      <c r="O69" s="114"/>
      <c r="P69" s="100"/>
      <c r="Q69" s="286" t="s">
        <v>24</v>
      </c>
      <c r="R69" s="96"/>
      <c r="S69" s="96"/>
      <c r="T69" s="96"/>
      <c r="U69" s="96"/>
      <c r="V69" s="96"/>
      <c r="W69" s="96"/>
      <c r="X69" s="96"/>
      <c r="Y69" s="112"/>
      <c r="Z69" s="285"/>
      <c r="AA69" s="96"/>
      <c r="AB69" s="721" t="s">
        <v>8</v>
      </c>
      <c r="AC69" s="722"/>
      <c r="AD69" s="722"/>
      <c r="AE69" s="722"/>
      <c r="AF69" s="722"/>
      <c r="AG69" s="722"/>
      <c r="AH69" s="720">
        <f>13.94/14</f>
        <v>0.99571428571428566</v>
      </c>
      <c r="AI69" s="720">
        <f>AI67/AI63</f>
        <v>0.88</v>
      </c>
      <c r="AJ69" s="719">
        <f>AJ67/AJ63</f>
        <v>0.92147435897435892</v>
      </c>
      <c r="AL69" s="720">
        <f>13.94/14</f>
        <v>0.99571428571428566</v>
      </c>
      <c r="AM69" s="720">
        <f>AM67/AM63</f>
        <v>0.7857142857142857</v>
      </c>
      <c r="AN69" s="719">
        <f>AN67/AN63</f>
        <v>0.79861111111111116</v>
      </c>
    </row>
    <row r="70" spans="1:40" ht="15.75" customHeight="1" x14ac:dyDescent="0.25">
      <c r="A70" s="706" t="s">
        <v>241</v>
      </c>
      <c r="B70" s="706"/>
      <c r="C70" s="706"/>
      <c r="D70" s="706"/>
      <c r="E70" s="706"/>
      <c r="F70" s="706"/>
      <c r="G70" s="706"/>
      <c r="H70" s="706"/>
      <c r="I70" s="706"/>
      <c r="J70" s="706"/>
      <c r="K70" s="706"/>
      <c r="L70" s="706"/>
      <c r="M70" s="706"/>
      <c r="N70" s="706"/>
      <c r="O70" s="706"/>
      <c r="P70" s="100"/>
      <c r="Q70" s="286" t="s">
        <v>25</v>
      </c>
      <c r="R70" s="96"/>
      <c r="S70" s="96"/>
      <c r="T70" s="96"/>
      <c r="U70" s="96"/>
      <c r="V70" s="96"/>
      <c r="W70" s="96"/>
      <c r="X70" s="96"/>
      <c r="Y70" s="112"/>
      <c r="Z70" s="285"/>
      <c r="AA70" s="119"/>
      <c r="AB70" s="721"/>
      <c r="AC70" s="722"/>
      <c r="AD70" s="722"/>
      <c r="AE70" s="722"/>
      <c r="AF70" s="722"/>
      <c r="AG70" s="722"/>
      <c r="AH70" s="697"/>
      <c r="AI70" s="697"/>
      <c r="AJ70" s="713"/>
      <c r="AL70" s="697"/>
      <c r="AM70" s="697"/>
      <c r="AN70" s="713"/>
    </row>
    <row r="71" spans="1:40" ht="16.5" customHeight="1" x14ac:dyDescent="0.25">
      <c r="A71" s="706"/>
      <c r="B71" s="706"/>
      <c r="C71" s="706"/>
      <c r="D71" s="706"/>
      <c r="E71" s="706"/>
      <c r="F71" s="706"/>
      <c r="G71" s="706"/>
      <c r="H71" s="706"/>
      <c r="I71" s="706"/>
      <c r="J71" s="706"/>
      <c r="K71" s="706"/>
      <c r="L71" s="706"/>
      <c r="M71" s="706"/>
      <c r="N71" s="706"/>
      <c r="O71" s="706"/>
      <c r="P71" s="100"/>
      <c r="Q71" s="286" t="s">
        <v>26</v>
      </c>
      <c r="R71" s="96"/>
      <c r="S71" s="96"/>
      <c r="T71" s="96"/>
      <c r="U71" s="96"/>
      <c r="V71" s="96"/>
      <c r="W71" s="96"/>
      <c r="X71" s="96"/>
      <c r="Y71" s="111"/>
      <c r="Z71" s="285"/>
      <c r="AA71" s="96"/>
      <c r="AB71" s="721" t="s">
        <v>240</v>
      </c>
      <c r="AC71" s="722"/>
      <c r="AD71" s="722"/>
      <c r="AE71" s="722"/>
      <c r="AF71" s="722"/>
      <c r="AG71" s="722"/>
      <c r="AH71" s="723">
        <v>0</v>
      </c>
      <c r="AI71" s="723">
        <v>0</v>
      </c>
      <c r="AJ71" s="724">
        <v>0</v>
      </c>
      <c r="AL71" s="723">
        <v>0</v>
      </c>
      <c r="AM71" s="723">
        <v>0</v>
      </c>
      <c r="AN71" s="724">
        <v>0</v>
      </c>
    </row>
    <row r="72" spans="1:40" ht="14.25" customHeight="1" x14ac:dyDescent="0.25">
      <c r="A72" s="115" t="s">
        <v>235</v>
      </c>
      <c r="B72" s="117"/>
      <c r="C72" s="117"/>
      <c r="D72" s="118"/>
      <c r="E72" s="118"/>
      <c r="F72" s="118"/>
      <c r="G72" s="118"/>
      <c r="H72" s="118"/>
      <c r="I72" s="118"/>
      <c r="J72" s="118"/>
      <c r="K72" s="118"/>
      <c r="L72" s="118"/>
      <c r="M72" s="118"/>
      <c r="N72" s="118"/>
      <c r="O72" s="114"/>
      <c r="P72" s="100"/>
      <c r="Q72" s="286" t="s">
        <v>160</v>
      </c>
      <c r="R72" s="96"/>
      <c r="S72" s="96"/>
      <c r="T72" s="96"/>
      <c r="U72" s="96"/>
      <c r="V72" s="96"/>
      <c r="W72" s="96"/>
      <c r="X72" s="96"/>
      <c r="Y72" s="112"/>
      <c r="Z72" s="285"/>
      <c r="AA72" s="96"/>
      <c r="AB72" s="721"/>
      <c r="AC72" s="722"/>
      <c r="AD72" s="722"/>
      <c r="AE72" s="722"/>
      <c r="AF72" s="722"/>
      <c r="AG72" s="722"/>
      <c r="AH72" s="723"/>
      <c r="AI72" s="723"/>
      <c r="AJ72" s="724"/>
      <c r="AL72" s="723"/>
      <c r="AM72" s="723"/>
      <c r="AN72" s="724"/>
    </row>
    <row r="73" spans="1:40" ht="15.75" customHeight="1" x14ac:dyDescent="0.25">
      <c r="A73" s="120" t="s">
        <v>182</v>
      </c>
      <c r="B73" s="706" t="s">
        <v>236</v>
      </c>
      <c r="C73" s="706"/>
      <c r="D73" s="706"/>
      <c r="E73" s="706"/>
      <c r="F73" s="706"/>
      <c r="G73" s="706"/>
      <c r="H73" s="706"/>
      <c r="I73" s="706"/>
      <c r="J73" s="706"/>
      <c r="K73" s="706"/>
      <c r="L73" s="706"/>
      <c r="M73" s="706"/>
      <c r="N73" s="706"/>
      <c r="O73" s="99"/>
      <c r="P73" s="100"/>
      <c r="Q73" s="286" t="s">
        <v>27</v>
      </c>
      <c r="R73" s="96"/>
      <c r="S73" s="96"/>
      <c r="T73" s="96"/>
      <c r="U73" s="96"/>
      <c r="V73" s="96"/>
      <c r="W73" s="96"/>
      <c r="X73" s="96"/>
      <c r="Y73" s="111"/>
      <c r="Z73" s="285"/>
      <c r="AA73" s="96"/>
      <c r="AB73" s="715" t="s">
        <v>9</v>
      </c>
      <c r="AC73" s="716"/>
      <c r="AD73" s="716"/>
      <c r="AE73" s="716"/>
      <c r="AF73" s="716"/>
      <c r="AG73" s="716"/>
      <c r="AH73" s="723">
        <v>0</v>
      </c>
      <c r="AI73" s="723">
        <v>0</v>
      </c>
      <c r="AJ73" s="724">
        <v>0</v>
      </c>
      <c r="AL73" s="723">
        <v>0</v>
      </c>
      <c r="AM73" s="723">
        <v>0</v>
      </c>
      <c r="AN73" s="724">
        <v>0</v>
      </c>
    </row>
    <row r="74" spans="1:40" ht="15.75" customHeight="1" x14ac:dyDescent="0.25">
      <c r="B74" s="96"/>
      <c r="C74" s="98"/>
      <c r="D74" s="98"/>
      <c r="E74" s="98"/>
      <c r="F74" s="98"/>
      <c r="G74" s="98"/>
      <c r="H74" s="121"/>
      <c r="I74" s="121"/>
      <c r="J74" s="121"/>
      <c r="K74" s="121"/>
      <c r="L74" s="96"/>
      <c r="M74" s="96"/>
      <c r="N74" s="96"/>
      <c r="O74" s="96"/>
      <c r="P74" s="100"/>
      <c r="Q74" s="284" t="s">
        <v>28</v>
      </c>
      <c r="R74" s="96"/>
      <c r="S74" s="96"/>
      <c r="T74" s="96"/>
      <c r="U74" s="96"/>
      <c r="V74" s="96"/>
      <c r="W74" s="96"/>
      <c r="X74" s="96"/>
      <c r="Y74" s="96"/>
      <c r="Z74" s="285"/>
      <c r="AA74" s="96"/>
      <c r="AB74" s="715"/>
      <c r="AC74" s="716"/>
      <c r="AD74" s="716"/>
      <c r="AE74" s="716"/>
      <c r="AF74" s="716"/>
      <c r="AG74" s="716"/>
      <c r="AH74" s="723"/>
      <c r="AI74" s="723"/>
      <c r="AJ74" s="724"/>
      <c r="AL74" s="723"/>
      <c r="AM74" s="723"/>
      <c r="AN74" s="724"/>
    </row>
    <row r="75" spans="1:40" ht="14.25" customHeight="1" x14ac:dyDescent="0.25">
      <c r="B75" s="98"/>
      <c r="C75" s="98"/>
      <c r="D75" s="98"/>
      <c r="E75" s="98"/>
      <c r="F75" s="98"/>
      <c r="G75" s="98"/>
      <c r="H75" s="96"/>
      <c r="I75" s="96"/>
      <c r="J75" s="96"/>
      <c r="K75" s="96"/>
      <c r="L75" s="96"/>
      <c r="M75" s="96"/>
      <c r="N75" s="96"/>
      <c r="O75" s="96"/>
      <c r="P75" s="100"/>
      <c r="Q75" s="286" t="s">
        <v>29</v>
      </c>
      <c r="R75" s="96"/>
      <c r="S75" s="96"/>
      <c r="T75" s="96"/>
      <c r="U75" s="96"/>
      <c r="V75" s="96"/>
      <c r="W75" s="112"/>
      <c r="X75" s="112"/>
      <c r="Y75" s="112"/>
      <c r="Z75" s="285"/>
      <c r="AA75" s="96"/>
      <c r="AB75" s="715" t="s">
        <v>10</v>
      </c>
      <c r="AC75" s="716"/>
      <c r="AD75" s="716"/>
      <c r="AE75" s="716"/>
      <c r="AF75" s="716"/>
      <c r="AG75" s="716"/>
      <c r="AH75" s="697">
        <v>0</v>
      </c>
      <c r="AI75" s="697">
        <v>0</v>
      </c>
      <c r="AJ75" s="713">
        <v>0</v>
      </c>
      <c r="AL75" s="697">
        <v>0</v>
      </c>
      <c r="AM75" s="697">
        <v>0</v>
      </c>
      <c r="AN75" s="713">
        <v>0</v>
      </c>
    </row>
    <row r="76" spans="1:40" ht="20.25" customHeight="1" x14ac:dyDescent="0.25">
      <c r="B76" s="427" t="s">
        <v>829</v>
      </c>
      <c r="C76" s="426"/>
      <c r="D76" s="119"/>
      <c r="E76" s="119"/>
      <c r="F76" s="119"/>
      <c r="G76" s="119"/>
      <c r="H76" s="96"/>
      <c r="I76" s="96"/>
      <c r="J76" s="96"/>
      <c r="K76" s="96"/>
      <c r="L76" s="96"/>
      <c r="M76" s="96"/>
      <c r="N76" s="96"/>
      <c r="O76" s="96"/>
      <c r="P76" s="100"/>
      <c r="Q76" s="286" t="s">
        <v>30</v>
      </c>
      <c r="R76" s="96"/>
      <c r="S76" s="96"/>
      <c r="T76" s="96"/>
      <c r="U76" s="96"/>
      <c r="V76" s="96"/>
      <c r="W76" s="96"/>
      <c r="X76" s="96"/>
      <c r="Y76" s="96"/>
      <c r="Z76" s="285"/>
      <c r="AA76" s="122"/>
      <c r="AB76" s="715"/>
      <c r="AC76" s="716"/>
      <c r="AD76" s="716"/>
      <c r="AE76" s="716"/>
      <c r="AF76" s="716"/>
      <c r="AG76" s="716"/>
      <c r="AH76" s="697"/>
      <c r="AI76" s="697"/>
      <c r="AJ76" s="713"/>
      <c r="AL76" s="697"/>
      <c r="AM76" s="697"/>
      <c r="AN76" s="713"/>
    </row>
    <row r="77" spans="1:40" ht="15.75" customHeight="1" x14ac:dyDescent="0.25">
      <c r="B77" s="119"/>
      <c r="C77" s="119"/>
      <c r="D77" s="119"/>
      <c r="E77" s="119"/>
      <c r="F77" s="119"/>
      <c r="G77" s="119"/>
      <c r="H77" s="96"/>
      <c r="I77" s="96"/>
      <c r="J77" s="96"/>
      <c r="Q77" s="286" t="s">
        <v>31</v>
      </c>
      <c r="R77" s="96"/>
      <c r="S77" s="96"/>
      <c r="T77" s="96"/>
      <c r="U77" s="96"/>
      <c r="V77" s="96"/>
      <c r="W77" s="96"/>
      <c r="X77" s="96"/>
      <c r="Y77" s="96"/>
      <c r="Z77" s="285"/>
      <c r="AA77" s="96"/>
      <c r="AB77" s="715" t="s">
        <v>11</v>
      </c>
      <c r="AC77" s="716"/>
      <c r="AD77" s="716"/>
      <c r="AE77" s="716"/>
      <c r="AF77" s="716"/>
      <c r="AG77" s="716"/>
      <c r="AH77" s="697">
        <v>0</v>
      </c>
      <c r="AI77" s="697">
        <v>0</v>
      </c>
      <c r="AJ77" s="713">
        <v>0</v>
      </c>
      <c r="AL77" s="697">
        <v>0</v>
      </c>
      <c r="AM77" s="697">
        <v>0</v>
      </c>
      <c r="AN77" s="713">
        <v>0</v>
      </c>
    </row>
    <row r="78" spans="1:40" ht="14.25" customHeight="1" thickBot="1" x14ac:dyDescent="0.3">
      <c r="B78" s="111"/>
      <c r="C78" s="111"/>
      <c r="D78" s="96"/>
      <c r="E78" s="96"/>
      <c r="F78" s="96"/>
      <c r="G78" s="96"/>
      <c r="H78" s="96"/>
      <c r="I78" s="96"/>
      <c r="J78" s="96"/>
      <c r="Q78" s="284" t="s">
        <v>32</v>
      </c>
      <c r="R78" s="96"/>
      <c r="S78" s="96"/>
      <c r="T78" s="96"/>
      <c r="U78" s="96"/>
      <c r="V78" s="96"/>
      <c r="W78" s="96"/>
      <c r="X78" s="96"/>
      <c r="Y78" s="96"/>
      <c r="Z78" s="285"/>
      <c r="AA78" s="96"/>
      <c r="AB78" s="725"/>
      <c r="AC78" s="726"/>
      <c r="AD78" s="726"/>
      <c r="AE78" s="726"/>
      <c r="AF78" s="726"/>
      <c r="AG78" s="726"/>
      <c r="AH78" s="698"/>
      <c r="AI78" s="698"/>
      <c r="AJ78" s="714"/>
      <c r="AL78" s="698"/>
      <c r="AM78" s="698"/>
      <c r="AN78" s="714"/>
    </row>
    <row r="79" spans="1:40" x14ac:dyDescent="0.25">
      <c r="B79" s="111"/>
      <c r="C79" s="111"/>
      <c r="D79" s="111"/>
      <c r="E79" s="111"/>
      <c r="F79" s="111"/>
      <c r="G79" s="111"/>
      <c r="H79" s="96"/>
      <c r="I79" s="96"/>
      <c r="J79" s="96"/>
      <c r="Q79" s="286" t="s">
        <v>33</v>
      </c>
      <c r="R79" s="96"/>
      <c r="S79" s="96"/>
      <c r="T79" s="96"/>
      <c r="U79" s="96"/>
      <c r="V79" s="96"/>
      <c r="W79" s="96"/>
      <c r="X79" s="96"/>
      <c r="Y79" s="96"/>
      <c r="Z79" s="285"/>
      <c r="AA79" s="96"/>
      <c r="AJ79" s="124"/>
    </row>
    <row r="80" spans="1:40" x14ac:dyDescent="0.25">
      <c r="B80" s="125"/>
      <c r="C80" s="125"/>
      <c r="D80" s="111"/>
      <c r="E80" s="111"/>
      <c r="F80" s="111"/>
      <c r="G80" s="111"/>
      <c r="H80" s="96"/>
      <c r="I80" s="96"/>
      <c r="J80" s="96"/>
      <c r="Q80" s="287" t="s">
        <v>211</v>
      </c>
      <c r="R80" s="119"/>
      <c r="S80" s="119"/>
      <c r="T80" s="119"/>
      <c r="U80" s="119"/>
      <c r="V80" s="119"/>
      <c r="W80" s="96"/>
      <c r="X80" s="96"/>
      <c r="Y80" s="96"/>
      <c r="Z80" s="285"/>
      <c r="AA80" s="96"/>
      <c r="AB80" s="123" t="s">
        <v>12</v>
      </c>
      <c r="AI80" s="96"/>
    </row>
    <row r="81" spans="1:35" ht="16.5" customHeight="1" x14ac:dyDescent="0.25">
      <c r="B81" s="125"/>
      <c r="C81" s="125"/>
      <c r="D81" s="96"/>
      <c r="E81" s="96"/>
      <c r="F81" s="96"/>
      <c r="G81" s="96"/>
      <c r="H81" s="96"/>
      <c r="I81" s="96"/>
      <c r="J81" s="96"/>
      <c r="Q81" s="286" t="s">
        <v>34</v>
      </c>
      <c r="R81" s="119"/>
      <c r="S81" s="119"/>
      <c r="T81" s="119"/>
      <c r="U81" s="119"/>
      <c r="V81" s="119"/>
      <c r="W81" s="119"/>
      <c r="X81" s="119"/>
      <c r="Y81" s="119"/>
      <c r="Z81" s="288"/>
      <c r="AA81" s="96"/>
    </row>
    <row r="82" spans="1:35" x14ac:dyDescent="0.25">
      <c r="B82" s="125"/>
      <c r="C82" s="125"/>
      <c r="D82" s="96"/>
      <c r="E82" s="96"/>
      <c r="F82" s="96"/>
      <c r="G82" s="96"/>
      <c r="H82" s="96"/>
      <c r="I82" s="96"/>
      <c r="J82" s="96"/>
      <c r="Q82" s="284" t="s">
        <v>35</v>
      </c>
      <c r="R82" s="96"/>
      <c r="S82" s="96"/>
      <c r="T82" s="96"/>
      <c r="U82" s="96"/>
      <c r="V82" s="96"/>
      <c r="W82" s="119"/>
      <c r="X82" s="119"/>
      <c r="Y82" s="119"/>
      <c r="Z82" s="288"/>
      <c r="AA82" s="96"/>
      <c r="AD82" s="653" t="s">
        <v>326</v>
      </c>
      <c r="AE82" s="653"/>
      <c r="AF82" s="653"/>
      <c r="AG82" s="653"/>
      <c r="AH82" s="653"/>
      <c r="AI82" s="653"/>
    </row>
    <row r="83" spans="1:35" x14ac:dyDescent="0.25">
      <c r="B83" s="125"/>
      <c r="C83" s="125"/>
      <c r="D83" s="96"/>
      <c r="E83" s="96"/>
      <c r="F83" s="96"/>
      <c r="G83" s="96"/>
      <c r="H83" s="96"/>
      <c r="I83" s="96"/>
      <c r="J83" s="96"/>
      <c r="Q83" s="286" t="s">
        <v>36</v>
      </c>
      <c r="R83" s="96"/>
      <c r="S83" s="96"/>
      <c r="T83" s="96"/>
      <c r="U83" s="96"/>
      <c r="V83" s="96"/>
      <c r="W83" s="96"/>
      <c r="X83" s="96"/>
      <c r="Y83" s="96"/>
      <c r="Z83" s="289"/>
      <c r="AA83" s="96"/>
      <c r="AC83" s="127" t="s">
        <v>138</v>
      </c>
      <c r="AD83" s="124"/>
      <c r="AF83" s="95"/>
      <c r="AG83" s="124"/>
      <c r="AH83" s="124"/>
    </row>
    <row r="84" spans="1:35" ht="14.25" customHeight="1" x14ac:dyDescent="0.25">
      <c r="B84" s="111"/>
      <c r="C84" s="111"/>
      <c r="D84" s="96"/>
      <c r="E84" s="96"/>
      <c r="F84" s="96"/>
      <c r="G84" s="96"/>
      <c r="Q84" s="284" t="s">
        <v>274</v>
      </c>
      <c r="R84" s="96"/>
      <c r="S84" s="96"/>
      <c r="T84" s="96"/>
      <c r="U84" s="96"/>
      <c r="V84" s="96"/>
      <c r="W84" s="96"/>
      <c r="X84" s="96"/>
      <c r="Y84" s="96"/>
      <c r="Z84" s="289"/>
      <c r="AA84" s="96"/>
    </row>
    <row r="85" spans="1:35" ht="14.25" customHeight="1" x14ac:dyDescent="0.25">
      <c r="A85" s="712" t="s">
        <v>593</v>
      </c>
      <c r="B85" s="712"/>
      <c r="C85" s="125"/>
      <c r="D85" s="96"/>
      <c r="E85" s="96"/>
      <c r="F85" s="96"/>
      <c r="G85" s="96"/>
      <c r="Q85" s="287"/>
      <c r="R85" s="96"/>
      <c r="S85" s="96"/>
      <c r="T85" s="96"/>
      <c r="U85" s="96"/>
      <c r="V85" s="96"/>
      <c r="W85" s="96"/>
      <c r="X85" s="96"/>
      <c r="Y85" s="96"/>
      <c r="Z85" s="289"/>
      <c r="AA85" s="96"/>
      <c r="AB85" s="89" t="s">
        <v>13</v>
      </c>
      <c r="AD85" s="126"/>
      <c r="AE85" s="124"/>
      <c r="AF85" s="126"/>
      <c r="AG85" s="126"/>
      <c r="AH85" s="126"/>
    </row>
    <row r="86" spans="1:35" ht="14.25" customHeight="1" x14ac:dyDescent="0.25">
      <c r="A86" s="712"/>
      <c r="B86" s="712"/>
      <c r="C86" s="125"/>
      <c r="D86" s="96"/>
      <c r="E86" s="96"/>
      <c r="F86" s="96"/>
      <c r="G86" s="96"/>
      <c r="Q86" s="290"/>
      <c r="R86" s="13"/>
      <c r="S86" s="13"/>
      <c r="T86" s="13"/>
      <c r="U86" s="13"/>
      <c r="V86" s="13"/>
      <c r="W86" s="13"/>
      <c r="X86" s="13"/>
      <c r="Y86" s="13"/>
      <c r="Z86" s="54"/>
      <c r="AA86" s="96"/>
      <c r="AD86" s="653" t="s">
        <v>327</v>
      </c>
      <c r="AE86" s="653"/>
      <c r="AF86" s="653"/>
      <c r="AG86" s="653"/>
      <c r="AH86" s="653"/>
      <c r="AI86" s="653"/>
    </row>
    <row r="87" spans="1:35" x14ac:dyDescent="0.25">
      <c r="AC87" s="96"/>
      <c r="AD87" s="126"/>
      <c r="AE87" s="126"/>
      <c r="AF87" s="126" t="s">
        <v>139</v>
      </c>
      <c r="AG87" s="126"/>
      <c r="AH87" s="126"/>
      <c r="AI87" s="124"/>
    </row>
  </sheetData>
  <mergeCells count="200">
    <mergeCell ref="AL77:AL78"/>
    <mergeCell ref="AM77:AM78"/>
    <mergeCell ref="AN77:AN78"/>
    <mergeCell ref="AL71:AL72"/>
    <mergeCell ref="AM71:AM72"/>
    <mergeCell ref="AN71:AN72"/>
    <mergeCell ref="AL73:AL74"/>
    <mergeCell ref="AM73:AM74"/>
    <mergeCell ref="AN73:AN74"/>
    <mergeCell ref="AL75:AL76"/>
    <mergeCell ref="AM75:AM76"/>
    <mergeCell ref="AN75:AN76"/>
    <mergeCell ref="AL65:AL66"/>
    <mergeCell ref="AM65:AM66"/>
    <mergeCell ref="AN65:AN66"/>
    <mergeCell ref="AL55:AN55"/>
    <mergeCell ref="AL67:AL68"/>
    <mergeCell ref="AM67:AM68"/>
    <mergeCell ref="AN67:AN68"/>
    <mergeCell ref="AL69:AL70"/>
    <mergeCell ref="AM69:AM70"/>
    <mergeCell ref="AN69:AN70"/>
    <mergeCell ref="AL57:AN57"/>
    <mergeCell ref="AL59:AL60"/>
    <mergeCell ref="AM59:AM60"/>
    <mergeCell ref="AN59:AN60"/>
    <mergeCell ref="AL61:AL62"/>
    <mergeCell ref="AM61:AM62"/>
    <mergeCell ref="AN61:AN62"/>
    <mergeCell ref="AL63:AL64"/>
    <mergeCell ref="AM63:AM64"/>
    <mergeCell ref="AN63:AN64"/>
    <mergeCell ref="AE36:AJ36"/>
    <mergeCell ref="AE41:AJ41"/>
    <mergeCell ref="AE42:AJ42"/>
    <mergeCell ref="AE45:AJ45"/>
    <mergeCell ref="AE46:AJ46"/>
    <mergeCell ref="AE47:AJ47"/>
    <mergeCell ref="AE48:AJ48"/>
    <mergeCell ref="AE54:AJ54"/>
    <mergeCell ref="AE51:AJ51"/>
    <mergeCell ref="AE52:AJ52"/>
    <mergeCell ref="AE49:AJ49"/>
    <mergeCell ref="AE43:AJ43"/>
    <mergeCell ref="AE34:AJ34"/>
    <mergeCell ref="AE29:AJ29"/>
    <mergeCell ref="AE30:AJ30"/>
    <mergeCell ref="AE31:AJ31"/>
    <mergeCell ref="AE32:AJ32"/>
    <mergeCell ref="AE33:AJ33"/>
    <mergeCell ref="AE53:AJ53"/>
    <mergeCell ref="AE44:AJ44"/>
    <mergeCell ref="B29:C29"/>
    <mergeCell ref="B32:C32"/>
    <mergeCell ref="B33:C33"/>
    <mergeCell ref="B34:C34"/>
    <mergeCell ref="B35:C35"/>
    <mergeCell ref="B36:C36"/>
    <mergeCell ref="B30:C30"/>
    <mergeCell ref="B31:C31"/>
    <mergeCell ref="B39:C39"/>
    <mergeCell ref="B40:C40"/>
    <mergeCell ref="B43:C43"/>
    <mergeCell ref="B42:C42"/>
    <mergeCell ref="B41:C41"/>
    <mergeCell ref="B52:C52"/>
    <mergeCell ref="B51:C51"/>
    <mergeCell ref="AE35:AJ35"/>
    <mergeCell ref="B26:C26"/>
    <mergeCell ref="B27:C27"/>
    <mergeCell ref="K6:O6"/>
    <mergeCell ref="X6:AC6"/>
    <mergeCell ref="AC10:AD11"/>
    <mergeCell ref="X8:Y8"/>
    <mergeCell ref="C8:O8"/>
    <mergeCell ref="B18:C18"/>
    <mergeCell ref="B19:C19"/>
    <mergeCell ref="B20:C20"/>
    <mergeCell ref="B21:C21"/>
    <mergeCell ref="B22:C22"/>
    <mergeCell ref="B23:C23"/>
    <mergeCell ref="Z8:AB8"/>
    <mergeCell ref="AC8:AH8"/>
    <mergeCell ref="T8:W8"/>
    <mergeCell ref="Q6:W6"/>
    <mergeCell ref="AE24:AJ24"/>
    <mergeCell ref="AE25:AJ25"/>
    <mergeCell ref="AE26:AJ26"/>
    <mergeCell ref="AE10:AJ12"/>
    <mergeCell ref="A2:AJ2"/>
    <mergeCell ref="D10:AB10"/>
    <mergeCell ref="AE27:AJ27"/>
    <mergeCell ref="AE16:AJ16"/>
    <mergeCell ref="AE17:AJ17"/>
    <mergeCell ref="AE18:AJ18"/>
    <mergeCell ref="AE13:AJ13"/>
    <mergeCell ref="AE14:AJ14"/>
    <mergeCell ref="AE15:AJ15"/>
    <mergeCell ref="A3:AJ3"/>
    <mergeCell ref="A10:C12"/>
    <mergeCell ref="C6:E6"/>
    <mergeCell ref="B24:C24"/>
    <mergeCell ref="B25:C25"/>
    <mergeCell ref="AE19:AJ19"/>
    <mergeCell ref="AE20:AJ20"/>
    <mergeCell ref="AE21:AJ21"/>
    <mergeCell ref="AE22:AJ22"/>
    <mergeCell ref="AE23:AJ23"/>
    <mergeCell ref="B13:C13"/>
    <mergeCell ref="B14:C14"/>
    <mergeCell ref="B15:C15"/>
    <mergeCell ref="B16:C16"/>
    <mergeCell ref="B17:C17"/>
    <mergeCell ref="AE39:AJ39"/>
    <mergeCell ref="AE40:AJ40"/>
    <mergeCell ref="AI59:AI60"/>
    <mergeCell ref="AJ59:AJ60"/>
    <mergeCell ref="AE38:AJ38"/>
    <mergeCell ref="AE37:AJ37"/>
    <mergeCell ref="AH59:AH60"/>
    <mergeCell ref="B53:C53"/>
    <mergeCell ref="B48:C48"/>
    <mergeCell ref="B47:C47"/>
    <mergeCell ref="B46:C46"/>
    <mergeCell ref="B45:C45"/>
    <mergeCell ref="B44:C44"/>
    <mergeCell ref="B50:C50"/>
    <mergeCell ref="B49:C49"/>
    <mergeCell ref="B37:C37"/>
    <mergeCell ref="B38:C38"/>
    <mergeCell ref="AE55:AJ55"/>
    <mergeCell ref="AH57:AJ57"/>
    <mergeCell ref="AE57:AF58"/>
    <mergeCell ref="A55:C55"/>
    <mergeCell ref="A65:A66"/>
    <mergeCell ref="D63:M63"/>
    <mergeCell ref="D64:M64"/>
    <mergeCell ref="D66:M66"/>
    <mergeCell ref="D61:M61"/>
    <mergeCell ref="AJ73:AJ74"/>
    <mergeCell ref="AE50:AJ50"/>
    <mergeCell ref="A61:A62"/>
    <mergeCell ref="AH65:AH66"/>
    <mergeCell ref="A70:O71"/>
    <mergeCell ref="AB67:AG68"/>
    <mergeCell ref="AH67:AH68"/>
    <mergeCell ref="AJ67:AJ68"/>
    <mergeCell ref="AI65:AI66"/>
    <mergeCell ref="AJ65:AJ66"/>
    <mergeCell ref="AH63:AH64"/>
    <mergeCell ref="AI63:AI64"/>
    <mergeCell ref="AJ63:AJ64"/>
    <mergeCell ref="AJ77:AJ78"/>
    <mergeCell ref="AB73:AG74"/>
    <mergeCell ref="AH61:AH62"/>
    <mergeCell ref="AI61:AI62"/>
    <mergeCell ref="AJ61:AJ62"/>
    <mergeCell ref="AB75:AG76"/>
    <mergeCell ref="AJ69:AJ70"/>
    <mergeCell ref="AH69:AH70"/>
    <mergeCell ref="AI69:AI70"/>
    <mergeCell ref="AB71:AG72"/>
    <mergeCell ref="AB69:AG70"/>
    <mergeCell ref="AH71:AH72"/>
    <mergeCell ref="AI71:AI72"/>
    <mergeCell ref="AJ71:AJ72"/>
    <mergeCell ref="AJ75:AJ76"/>
    <mergeCell ref="AI75:AI76"/>
    <mergeCell ref="AI73:AI74"/>
    <mergeCell ref="AB77:AG78"/>
    <mergeCell ref="AB65:AG66"/>
    <mergeCell ref="AB61:AG62"/>
    <mergeCell ref="AH75:AH76"/>
    <mergeCell ref="AH77:AH78"/>
    <mergeCell ref="AH73:AH74"/>
    <mergeCell ref="AI67:AI68"/>
    <mergeCell ref="AD82:AI82"/>
    <mergeCell ref="AD86:AI86"/>
    <mergeCell ref="AI77:AI78"/>
    <mergeCell ref="D62:M62"/>
    <mergeCell ref="D56:H56"/>
    <mergeCell ref="B63:B64"/>
    <mergeCell ref="B61:B62"/>
    <mergeCell ref="A58:N58"/>
    <mergeCell ref="A59:N59"/>
    <mergeCell ref="A60:N60"/>
    <mergeCell ref="D65:M65"/>
    <mergeCell ref="A56:B56"/>
    <mergeCell ref="B73:N73"/>
    <mergeCell ref="B65:C66"/>
    <mergeCell ref="A67:L67"/>
    <mergeCell ref="A63:A64"/>
    <mergeCell ref="N65:O66"/>
    <mergeCell ref="A68:N69"/>
    <mergeCell ref="AD57:AD58"/>
    <mergeCell ref="A85:B86"/>
    <mergeCell ref="N61:O62"/>
    <mergeCell ref="AB63:AG64"/>
    <mergeCell ref="AB59:AG60"/>
    <mergeCell ref="Q58:Z59"/>
  </mergeCells>
  <printOptions horizontalCentered="1"/>
  <pageMargins left="0.17" right="0.16" top="0.18" bottom="0.19" header="0.17" footer="0.16"/>
  <pageSetup paperSize="9" scale="60" orientation="landscape" horizontalDpi="300" verticalDpi="300" r:id="rId1"/>
  <rowBreaks count="1" manualBreakCount="1">
    <brk id="4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C62"/>
  <sheetViews>
    <sheetView showGridLines="0" view="pageLayout" topLeftCell="B14" zoomScale="60" zoomScaleSheetLayoutView="80" zoomScalePageLayoutView="60" workbookViewId="0">
      <selection activeCell="E18" sqref="E18"/>
    </sheetView>
  </sheetViews>
  <sheetFormatPr defaultRowHeight="16.5" x14ac:dyDescent="0.3"/>
  <cols>
    <col min="1" max="1" width="5.5703125" style="128" customWidth="1"/>
    <col min="2" max="2" width="33.140625" style="128" customWidth="1"/>
    <col min="3" max="3" width="9.28515625" style="128" customWidth="1"/>
    <col min="4" max="12" width="9.42578125" style="134" customWidth="1"/>
    <col min="13" max="19" width="8.7109375" style="134" customWidth="1"/>
    <col min="20" max="20" width="27.28515625" style="134" customWidth="1"/>
    <col min="21" max="21" width="0.140625" style="128" customWidth="1"/>
    <col min="22" max="16384" width="9.140625" style="128"/>
  </cols>
  <sheetData>
    <row r="2" spans="1:29" ht="27" x14ac:dyDescent="0.3">
      <c r="A2" s="845" t="s">
        <v>161</v>
      </c>
      <c r="B2" s="845"/>
      <c r="C2" s="845"/>
      <c r="D2" s="845"/>
      <c r="E2" s="845"/>
      <c r="F2" s="845"/>
      <c r="G2" s="845"/>
      <c r="H2" s="845"/>
      <c r="I2" s="845"/>
      <c r="J2" s="845"/>
      <c r="K2" s="845"/>
      <c r="L2" s="845"/>
      <c r="M2" s="845"/>
      <c r="N2" s="845"/>
      <c r="O2" s="845"/>
      <c r="P2" s="845"/>
      <c r="Q2" s="845"/>
      <c r="R2" s="845"/>
      <c r="S2" s="845"/>
      <c r="T2" s="845"/>
    </row>
    <row r="3" spans="1:29" ht="26.25" customHeight="1" x14ac:dyDescent="0.3">
      <c r="A3" s="844" t="s">
        <v>242</v>
      </c>
      <c r="B3" s="844"/>
      <c r="C3" s="844"/>
      <c r="D3" s="844"/>
      <c r="E3" s="844"/>
      <c r="F3" s="844"/>
      <c r="G3" s="844"/>
      <c r="H3" s="844"/>
      <c r="I3" s="844"/>
      <c r="J3" s="844"/>
      <c r="K3" s="844"/>
      <c r="L3" s="844"/>
      <c r="M3" s="844"/>
      <c r="N3" s="844"/>
      <c r="O3" s="844"/>
      <c r="P3" s="844"/>
      <c r="Q3" s="844"/>
      <c r="R3" s="844"/>
      <c r="S3" s="844"/>
      <c r="T3" s="844"/>
      <c r="U3" s="129"/>
      <c r="V3" s="129"/>
      <c r="W3" s="129"/>
      <c r="X3" s="129"/>
      <c r="Y3" s="129"/>
      <c r="Z3" s="129"/>
      <c r="AA3" s="129"/>
      <c r="AB3" s="129"/>
      <c r="AC3" s="129"/>
    </row>
    <row r="4" spans="1:29" ht="26.25" customHeight="1" x14ac:dyDescent="0.3">
      <c r="B4" s="130"/>
      <c r="C4" s="130"/>
      <c r="D4" s="131"/>
      <c r="E4" s="131"/>
      <c r="F4" s="88"/>
      <c r="G4" s="132"/>
      <c r="H4" s="88"/>
      <c r="I4" s="131"/>
      <c r="J4" s="131"/>
      <c r="K4" s="131"/>
      <c r="L4" s="131"/>
      <c r="M4" s="131"/>
      <c r="N4" s="133"/>
      <c r="U4" s="129"/>
      <c r="V4" s="129"/>
      <c r="W4" s="129"/>
      <c r="X4" s="129"/>
      <c r="Y4" s="129"/>
      <c r="Z4" s="129"/>
      <c r="AA4" s="129"/>
      <c r="AB4" s="129"/>
      <c r="AC4" s="129"/>
    </row>
    <row r="5" spans="1:29" ht="26.25" customHeight="1" x14ac:dyDescent="0.3">
      <c r="B5" s="208" t="s">
        <v>170</v>
      </c>
      <c r="C5" s="218">
        <v>305336</v>
      </c>
      <c r="D5" s="219"/>
      <c r="E5" s="219"/>
      <c r="F5" s="219"/>
      <c r="G5" s="220"/>
      <c r="H5" s="220"/>
      <c r="I5" s="212" t="s">
        <v>166</v>
      </c>
      <c r="J5" s="220"/>
      <c r="K5" s="861" t="s">
        <v>301</v>
      </c>
      <c r="L5" s="862"/>
      <c r="M5" s="863"/>
      <c r="N5" s="219"/>
      <c r="O5" s="219"/>
      <c r="P5" s="219"/>
      <c r="Q5" s="220"/>
      <c r="U5" s="129"/>
      <c r="V5" s="129"/>
      <c r="W5" s="129"/>
      <c r="X5" s="129"/>
      <c r="Y5" s="129"/>
      <c r="Z5" s="129"/>
      <c r="AA5" s="129"/>
      <c r="AB5" s="129"/>
      <c r="AC5" s="129"/>
    </row>
    <row r="6" spans="1:29" ht="5.25" customHeight="1" x14ac:dyDescent="0.3">
      <c r="B6" s="208"/>
      <c r="C6" s="221"/>
      <c r="D6" s="222"/>
      <c r="E6" s="222"/>
      <c r="F6" s="222"/>
      <c r="G6" s="220"/>
      <c r="H6" s="220"/>
      <c r="I6" s="220"/>
      <c r="J6" s="220"/>
      <c r="K6" s="220"/>
      <c r="L6" s="220"/>
      <c r="M6" s="220"/>
      <c r="N6" s="220"/>
      <c r="O6" s="220"/>
      <c r="P6" s="220"/>
      <c r="Q6" s="220"/>
      <c r="U6" s="129"/>
      <c r="V6" s="129"/>
      <c r="W6" s="129"/>
      <c r="X6" s="129"/>
      <c r="Y6" s="129"/>
      <c r="Z6" s="129"/>
      <c r="AA6" s="129"/>
      <c r="AB6" s="129"/>
      <c r="AC6" s="129"/>
    </row>
    <row r="7" spans="1:29" ht="26.25" customHeight="1" x14ac:dyDescent="0.3">
      <c r="B7" s="208" t="s">
        <v>171</v>
      </c>
      <c r="C7" s="846" t="s">
        <v>374</v>
      </c>
      <c r="D7" s="847"/>
      <c r="E7" s="847"/>
      <c r="F7" s="847"/>
      <c r="G7" s="848"/>
      <c r="H7" s="219"/>
      <c r="I7" s="835" t="s">
        <v>174</v>
      </c>
      <c r="J7" s="836"/>
      <c r="K7" s="337" t="s">
        <v>375</v>
      </c>
      <c r="L7" s="849" t="s">
        <v>175</v>
      </c>
      <c r="M7" s="850"/>
      <c r="N7" s="781" t="s">
        <v>376</v>
      </c>
      <c r="O7" s="782"/>
      <c r="P7" s="782"/>
      <c r="Q7" s="782"/>
      <c r="R7" s="782"/>
      <c r="S7" s="783"/>
      <c r="T7" s="135"/>
      <c r="U7" s="129"/>
      <c r="V7" s="129"/>
      <c r="W7" s="129"/>
      <c r="X7" s="129"/>
      <c r="Y7" s="129"/>
      <c r="Z7" s="129"/>
      <c r="AA7" s="129"/>
      <c r="AB7" s="129"/>
      <c r="AC7" s="129"/>
    </row>
    <row r="8" spans="1:29" ht="8.25" customHeight="1" thickBot="1" x14ac:dyDescent="0.35">
      <c r="A8" s="137"/>
      <c r="D8" s="88"/>
      <c r="I8" s="88"/>
      <c r="L8" s="135"/>
      <c r="M8" s="135"/>
      <c r="N8" s="135"/>
      <c r="O8" s="135"/>
      <c r="Q8" s="88"/>
    </row>
    <row r="9" spans="1:29" s="89" customFormat="1" ht="53.25" customHeight="1" x14ac:dyDescent="0.25">
      <c r="A9" s="851" t="s">
        <v>0</v>
      </c>
      <c r="B9" s="854" t="s">
        <v>213</v>
      </c>
      <c r="C9" s="710"/>
      <c r="D9" s="833" t="s">
        <v>597</v>
      </c>
      <c r="E9" s="834"/>
      <c r="F9" s="833" t="s">
        <v>599</v>
      </c>
      <c r="G9" s="834"/>
      <c r="H9" s="833" t="s">
        <v>600</v>
      </c>
      <c r="I9" s="834"/>
      <c r="J9" s="833" t="s">
        <v>598</v>
      </c>
      <c r="K9" s="834"/>
      <c r="L9" s="833" t="s">
        <v>604</v>
      </c>
      <c r="M9" s="834"/>
      <c r="N9" s="833" t="s">
        <v>601</v>
      </c>
      <c r="O9" s="834"/>
      <c r="P9" s="833" t="s">
        <v>603</v>
      </c>
      <c r="Q9" s="834"/>
      <c r="R9" s="833" t="s">
        <v>602</v>
      </c>
      <c r="S9" s="834"/>
      <c r="T9" s="858" t="s">
        <v>293</v>
      </c>
    </row>
    <row r="10" spans="1:29" s="89" customFormat="1" ht="21.75" customHeight="1" x14ac:dyDescent="0.25">
      <c r="A10" s="852"/>
      <c r="B10" s="855"/>
      <c r="C10" s="856"/>
      <c r="D10" s="840" t="s">
        <v>50</v>
      </c>
      <c r="E10" s="840"/>
      <c r="F10" s="840" t="s">
        <v>50</v>
      </c>
      <c r="G10" s="840"/>
      <c r="H10" s="840" t="s">
        <v>50</v>
      </c>
      <c r="I10" s="840"/>
      <c r="J10" s="840" t="s">
        <v>50</v>
      </c>
      <c r="K10" s="840"/>
      <c r="L10" s="840" t="s">
        <v>50</v>
      </c>
      <c r="M10" s="840"/>
      <c r="N10" s="840" t="s">
        <v>50</v>
      </c>
      <c r="O10" s="840"/>
      <c r="P10" s="840" t="s">
        <v>50</v>
      </c>
      <c r="Q10" s="840"/>
      <c r="R10" s="840" t="s">
        <v>50</v>
      </c>
      <c r="S10" s="840"/>
      <c r="T10" s="859"/>
    </row>
    <row r="11" spans="1:29" s="89" customFormat="1" ht="21.75" customHeight="1" thickBot="1" x14ac:dyDescent="0.3">
      <c r="A11" s="853"/>
      <c r="B11" s="857"/>
      <c r="C11" s="711"/>
      <c r="D11" s="11" t="s">
        <v>51</v>
      </c>
      <c r="E11" s="11" t="s">
        <v>52</v>
      </c>
      <c r="F11" s="11" t="s">
        <v>51</v>
      </c>
      <c r="G11" s="11" t="s">
        <v>52</v>
      </c>
      <c r="H11" s="11" t="s">
        <v>51</v>
      </c>
      <c r="I11" s="11" t="s">
        <v>52</v>
      </c>
      <c r="J11" s="11" t="s">
        <v>51</v>
      </c>
      <c r="K11" s="11" t="s">
        <v>52</v>
      </c>
      <c r="L11" s="11" t="s">
        <v>51</v>
      </c>
      <c r="M11" s="11" t="s">
        <v>52</v>
      </c>
      <c r="N11" s="11" t="s">
        <v>51</v>
      </c>
      <c r="O11" s="11" t="s">
        <v>52</v>
      </c>
      <c r="P11" s="11" t="s">
        <v>51</v>
      </c>
      <c r="Q11" s="11" t="s">
        <v>52</v>
      </c>
      <c r="R11" s="11" t="s">
        <v>51</v>
      </c>
      <c r="S11" s="11" t="s">
        <v>52</v>
      </c>
      <c r="T11" s="860"/>
      <c r="U11" s="138"/>
      <c r="V11" s="138"/>
      <c r="W11" s="138"/>
    </row>
    <row r="12" spans="1:29" ht="24.95" customHeight="1" x14ac:dyDescent="0.3">
      <c r="A12" s="407">
        <v>1</v>
      </c>
      <c r="B12" s="581" t="s">
        <v>311</v>
      </c>
      <c r="C12" s="582"/>
      <c r="D12" s="415">
        <v>41450</v>
      </c>
      <c r="E12" s="606" t="s">
        <v>833</v>
      </c>
      <c r="F12" s="415">
        <v>41450</v>
      </c>
      <c r="G12" s="139"/>
      <c r="H12" s="415">
        <v>41450</v>
      </c>
      <c r="I12" s="139"/>
      <c r="J12" s="415">
        <v>41450</v>
      </c>
      <c r="K12" s="139"/>
      <c r="L12" s="415">
        <v>41450</v>
      </c>
      <c r="M12" s="139"/>
      <c r="N12" s="415">
        <v>41450</v>
      </c>
      <c r="O12" s="139"/>
      <c r="P12" s="415">
        <v>41450</v>
      </c>
      <c r="Q12" s="139"/>
      <c r="R12" s="415">
        <v>41450</v>
      </c>
      <c r="S12" s="139"/>
      <c r="T12" s="139"/>
      <c r="U12" s="140"/>
      <c r="V12" s="140"/>
      <c r="W12" s="140"/>
    </row>
    <row r="13" spans="1:29" ht="24.95" customHeight="1" x14ac:dyDescent="0.3">
      <c r="A13" s="407">
        <v>2</v>
      </c>
      <c r="B13" s="583" t="s">
        <v>312</v>
      </c>
      <c r="C13" s="584"/>
      <c r="D13" s="415">
        <v>41450</v>
      </c>
      <c r="E13" s="608" t="s">
        <v>835</v>
      </c>
      <c r="F13" s="415">
        <v>41450</v>
      </c>
      <c r="G13" s="142"/>
      <c r="H13" s="415">
        <v>41450</v>
      </c>
      <c r="I13" s="142"/>
      <c r="J13" s="415">
        <v>41450</v>
      </c>
      <c r="K13" s="142"/>
      <c r="L13" s="415">
        <v>41450</v>
      </c>
      <c r="M13" s="139"/>
      <c r="N13" s="415">
        <v>41450</v>
      </c>
      <c r="O13" s="139"/>
      <c r="P13" s="415">
        <v>41450</v>
      </c>
      <c r="Q13" s="139"/>
      <c r="R13" s="415">
        <v>41450</v>
      </c>
      <c r="S13" s="139"/>
      <c r="T13" s="610" t="s">
        <v>834</v>
      </c>
      <c r="U13" s="140"/>
      <c r="V13" s="140"/>
      <c r="W13" s="140"/>
    </row>
    <row r="14" spans="1:29" ht="24.95" customHeight="1" x14ac:dyDescent="0.3">
      <c r="A14" s="407">
        <v>3</v>
      </c>
      <c r="B14" s="583" t="s">
        <v>313</v>
      </c>
      <c r="C14" s="584"/>
      <c r="D14" s="415">
        <v>41450</v>
      </c>
      <c r="E14" s="606" t="s">
        <v>833</v>
      </c>
      <c r="F14" s="415">
        <v>41450</v>
      </c>
      <c r="G14" s="142"/>
      <c r="H14" s="415">
        <v>41450</v>
      </c>
      <c r="I14" s="142"/>
      <c r="J14" s="415">
        <v>41450</v>
      </c>
      <c r="K14" s="142"/>
      <c r="L14" s="415">
        <v>41450</v>
      </c>
      <c r="M14" s="139"/>
      <c r="N14" s="415">
        <v>41450</v>
      </c>
      <c r="O14" s="139"/>
      <c r="P14" s="415">
        <v>41450</v>
      </c>
      <c r="Q14" s="139"/>
      <c r="R14" s="415">
        <v>41450</v>
      </c>
      <c r="S14" s="139"/>
      <c r="T14" s="139"/>
      <c r="U14" s="140"/>
      <c r="V14" s="140"/>
      <c r="W14" s="140"/>
    </row>
    <row r="15" spans="1:29" ht="24.95" customHeight="1" x14ac:dyDescent="0.3">
      <c r="A15" s="407">
        <v>4</v>
      </c>
      <c r="B15" s="583" t="s">
        <v>314</v>
      </c>
      <c r="C15" s="584"/>
      <c r="D15" s="415">
        <v>41450</v>
      </c>
      <c r="E15" s="606" t="s">
        <v>833</v>
      </c>
      <c r="F15" s="415">
        <v>41450</v>
      </c>
      <c r="G15" s="142"/>
      <c r="H15" s="415">
        <v>41450</v>
      </c>
      <c r="I15" s="142"/>
      <c r="J15" s="415">
        <v>41450</v>
      </c>
      <c r="K15" s="142"/>
      <c r="L15" s="415">
        <v>41450</v>
      </c>
      <c r="M15" s="139"/>
      <c r="N15" s="415">
        <v>41450</v>
      </c>
      <c r="O15" s="139"/>
      <c r="P15" s="415">
        <v>41450</v>
      </c>
      <c r="Q15" s="139"/>
      <c r="R15" s="415">
        <v>41450</v>
      </c>
      <c r="S15" s="139"/>
      <c r="T15" s="139"/>
      <c r="U15" s="140"/>
      <c r="V15" s="140"/>
      <c r="W15" s="140"/>
    </row>
    <row r="16" spans="1:29" ht="24.95" customHeight="1" x14ac:dyDescent="0.3">
      <c r="A16" s="407">
        <v>5</v>
      </c>
      <c r="B16" s="583" t="s">
        <v>315</v>
      </c>
      <c r="C16" s="584"/>
      <c r="D16" s="415">
        <v>41450</v>
      </c>
      <c r="E16" s="606" t="s">
        <v>833</v>
      </c>
      <c r="F16" s="415">
        <v>41450</v>
      </c>
      <c r="G16" s="142"/>
      <c r="H16" s="415">
        <v>41450</v>
      </c>
      <c r="I16" s="142"/>
      <c r="J16" s="415">
        <v>41450</v>
      </c>
      <c r="K16" s="142"/>
      <c r="L16" s="415">
        <v>41450</v>
      </c>
      <c r="M16" s="139"/>
      <c r="N16" s="415">
        <v>41450</v>
      </c>
      <c r="O16" s="139"/>
      <c r="P16" s="415">
        <v>41450</v>
      </c>
      <c r="Q16" s="139"/>
      <c r="R16" s="415">
        <v>41450</v>
      </c>
      <c r="S16" s="139"/>
      <c r="T16" s="139"/>
      <c r="U16" s="140"/>
      <c r="V16" s="140"/>
      <c r="W16" s="140"/>
    </row>
    <row r="17" spans="1:23" ht="24.95" customHeight="1" x14ac:dyDescent="0.3">
      <c r="A17" s="407">
        <v>6</v>
      </c>
      <c r="B17" s="583" t="s">
        <v>316</v>
      </c>
      <c r="C17" s="584"/>
      <c r="D17" s="415">
        <v>41450</v>
      </c>
      <c r="E17" s="606" t="s">
        <v>833</v>
      </c>
      <c r="F17" s="415">
        <v>41450</v>
      </c>
      <c r="G17" s="142"/>
      <c r="H17" s="415">
        <v>41450</v>
      </c>
      <c r="I17" s="142"/>
      <c r="J17" s="415">
        <v>41450</v>
      </c>
      <c r="K17" s="142"/>
      <c r="L17" s="415">
        <v>41450</v>
      </c>
      <c r="M17" s="139"/>
      <c r="N17" s="415">
        <v>41450</v>
      </c>
      <c r="O17" s="139"/>
      <c r="P17" s="415">
        <v>41450</v>
      </c>
      <c r="Q17" s="139"/>
      <c r="R17" s="415">
        <v>41450</v>
      </c>
      <c r="S17" s="139"/>
      <c r="T17" s="139"/>
      <c r="U17" s="140"/>
      <c r="V17" s="140"/>
      <c r="W17" s="140"/>
    </row>
    <row r="18" spans="1:23" ht="24.95" customHeight="1" x14ac:dyDescent="0.3">
      <c r="A18" s="407">
        <v>7</v>
      </c>
      <c r="B18" s="583" t="s">
        <v>317</v>
      </c>
      <c r="C18" s="584"/>
      <c r="D18" s="415">
        <v>41450</v>
      </c>
      <c r="E18" s="608" t="s">
        <v>836</v>
      </c>
      <c r="F18" s="415">
        <v>41450</v>
      </c>
      <c r="G18" s="142"/>
      <c r="H18" s="415">
        <v>41450</v>
      </c>
      <c r="I18" s="142"/>
      <c r="J18" s="415">
        <v>41450</v>
      </c>
      <c r="K18" s="142"/>
      <c r="L18" s="415">
        <v>41450</v>
      </c>
      <c r="M18" s="139"/>
      <c r="N18" s="415">
        <v>41450</v>
      </c>
      <c r="O18" s="139"/>
      <c r="P18" s="415">
        <v>41450</v>
      </c>
      <c r="Q18" s="139"/>
      <c r="R18" s="415">
        <v>41450</v>
      </c>
      <c r="S18" s="139"/>
      <c r="T18" s="610" t="s">
        <v>837</v>
      </c>
      <c r="U18" s="140"/>
      <c r="V18" s="140"/>
      <c r="W18" s="140"/>
    </row>
    <row r="19" spans="1:23" ht="24.95" customHeight="1" x14ac:dyDescent="0.3">
      <c r="A19" s="407">
        <v>8</v>
      </c>
      <c r="B19" s="583" t="s">
        <v>318</v>
      </c>
      <c r="C19" s="584"/>
      <c r="D19" s="415">
        <v>41450</v>
      </c>
      <c r="E19" s="606" t="s">
        <v>833</v>
      </c>
      <c r="F19" s="415">
        <v>41450</v>
      </c>
      <c r="G19" s="142"/>
      <c r="H19" s="415">
        <v>41450</v>
      </c>
      <c r="I19" s="142"/>
      <c r="J19" s="415">
        <v>41450</v>
      </c>
      <c r="K19" s="142"/>
      <c r="L19" s="415">
        <v>41450</v>
      </c>
      <c r="M19" s="139"/>
      <c r="N19" s="415">
        <v>41450</v>
      </c>
      <c r="O19" s="139"/>
      <c r="P19" s="415">
        <v>41450</v>
      </c>
      <c r="Q19" s="139"/>
      <c r="R19" s="415">
        <v>41450</v>
      </c>
      <c r="S19" s="139"/>
      <c r="T19" s="139"/>
      <c r="U19" s="140"/>
      <c r="V19" s="140"/>
      <c r="W19" s="140"/>
    </row>
    <row r="20" spans="1:23" ht="24.95" customHeight="1" x14ac:dyDescent="0.3">
      <c r="A20" s="407">
        <v>9</v>
      </c>
      <c r="B20" s="583" t="s">
        <v>319</v>
      </c>
      <c r="C20" s="584"/>
      <c r="D20" s="415">
        <v>41450</v>
      </c>
      <c r="E20" s="606" t="s">
        <v>833</v>
      </c>
      <c r="F20" s="415">
        <v>41450</v>
      </c>
      <c r="G20" s="142"/>
      <c r="H20" s="415">
        <v>41450</v>
      </c>
      <c r="I20" s="142"/>
      <c r="J20" s="415">
        <v>41450</v>
      </c>
      <c r="K20" s="142"/>
      <c r="L20" s="415">
        <v>41450</v>
      </c>
      <c r="M20" s="142"/>
      <c r="N20" s="415">
        <v>41450</v>
      </c>
      <c r="O20" s="142"/>
      <c r="P20" s="415">
        <v>41450</v>
      </c>
      <c r="Q20" s="142"/>
      <c r="R20" s="415">
        <v>41450</v>
      </c>
      <c r="S20" s="142"/>
      <c r="T20" s="142"/>
      <c r="U20" s="140"/>
      <c r="V20" s="140"/>
      <c r="W20" s="140"/>
    </row>
    <row r="21" spans="1:23" ht="24.95" customHeight="1" x14ac:dyDescent="0.3">
      <c r="A21" s="407">
        <v>10</v>
      </c>
      <c r="B21" s="583" t="s">
        <v>320</v>
      </c>
      <c r="C21" s="584"/>
      <c r="D21" s="415">
        <v>41450</v>
      </c>
      <c r="E21" s="606" t="s">
        <v>833</v>
      </c>
      <c r="F21" s="415">
        <v>41450</v>
      </c>
      <c r="G21" s="142"/>
      <c r="H21" s="415">
        <v>41450</v>
      </c>
      <c r="I21" s="142"/>
      <c r="J21" s="415">
        <v>41450</v>
      </c>
      <c r="K21" s="142"/>
      <c r="L21" s="415">
        <v>41450</v>
      </c>
      <c r="M21" s="142"/>
      <c r="N21" s="415">
        <v>41450</v>
      </c>
      <c r="O21" s="142"/>
      <c r="P21" s="415">
        <v>41450</v>
      </c>
      <c r="Q21" s="142"/>
      <c r="R21" s="415">
        <v>41450</v>
      </c>
      <c r="S21" s="142"/>
      <c r="T21" s="607"/>
      <c r="U21" s="140"/>
      <c r="V21" s="140"/>
      <c r="W21" s="140"/>
    </row>
    <row r="22" spans="1:23" ht="24.95" customHeight="1" x14ac:dyDescent="0.3">
      <c r="A22" s="407">
        <v>11</v>
      </c>
      <c r="B22" s="583" t="s">
        <v>321</v>
      </c>
      <c r="C22" s="584"/>
      <c r="D22" s="415">
        <v>41450</v>
      </c>
      <c r="E22" s="608" t="s">
        <v>838</v>
      </c>
      <c r="F22" s="415">
        <v>41450</v>
      </c>
      <c r="G22" s="142"/>
      <c r="H22" s="415">
        <v>41450</v>
      </c>
      <c r="I22" s="142"/>
      <c r="J22" s="415">
        <v>41450</v>
      </c>
      <c r="K22" s="142"/>
      <c r="L22" s="415">
        <v>41450</v>
      </c>
      <c r="M22" s="142"/>
      <c r="N22" s="415">
        <v>41450</v>
      </c>
      <c r="O22" s="142"/>
      <c r="P22" s="415">
        <v>41450</v>
      </c>
      <c r="Q22" s="142"/>
      <c r="R22" s="415">
        <v>41450</v>
      </c>
      <c r="S22" s="142"/>
      <c r="T22" s="611" t="s">
        <v>839</v>
      </c>
      <c r="U22" s="140"/>
      <c r="V22" s="140"/>
      <c r="W22" s="140"/>
    </row>
    <row r="23" spans="1:23" ht="24.95" customHeight="1" x14ac:dyDescent="0.3">
      <c r="A23" s="407">
        <v>12</v>
      </c>
      <c r="B23" s="583" t="s">
        <v>322</v>
      </c>
      <c r="C23" s="584"/>
      <c r="D23" s="415">
        <v>41450</v>
      </c>
      <c r="E23" s="609" t="s">
        <v>833</v>
      </c>
      <c r="F23" s="415">
        <v>41450</v>
      </c>
      <c r="G23" s="142"/>
      <c r="H23" s="415">
        <v>41450</v>
      </c>
      <c r="I23" s="142"/>
      <c r="J23" s="415">
        <v>41450</v>
      </c>
      <c r="K23" s="142"/>
      <c r="L23" s="415">
        <v>41450</v>
      </c>
      <c r="M23" s="142"/>
      <c r="N23" s="415">
        <v>41450</v>
      </c>
      <c r="O23" s="142"/>
      <c r="P23" s="415">
        <v>41450</v>
      </c>
      <c r="Q23" s="142"/>
      <c r="R23" s="415">
        <v>41450</v>
      </c>
      <c r="S23" s="142"/>
      <c r="T23" s="142"/>
      <c r="U23" s="140"/>
      <c r="V23" s="140"/>
      <c r="W23" s="140"/>
    </row>
    <row r="24" spans="1:23" ht="24.95" customHeight="1" x14ac:dyDescent="0.3">
      <c r="A24" s="407">
        <v>13</v>
      </c>
      <c r="B24" s="583" t="s">
        <v>323</v>
      </c>
      <c r="C24" s="584"/>
      <c r="D24" s="415">
        <v>41450</v>
      </c>
      <c r="E24" s="609" t="s">
        <v>833</v>
      </c>
      <c r="F24" s="415">
        <v>41450</v>
      </c>
      <c r="G24" s="142"/>
      <c r="H24" s="415">
        <v>41450</v>
      </c>
      <c r="I24" s="142"/>
      <c r="J24" s="415">
        <v>41450</v>
      </c>
      <c r="K24" s="142"/>
      <c r="L24" s="415">
        <v>41450</v>
      </c>
      <c r="M24" s="142"/>
      <c r="N24" s="415">
        <v>41450</v>
      </c>
      <c r="O24" s="142"/>
      <c r="P24" s="415">
        <v>41450</v>
      </c>
      <c r="Q24" s="142"/>
      <c r="R24" s="415">
        <v>41450</v>
      </c>
      <c r="S24" s="142"/>
      <c r="T24" s="142"/>
      <c r="U24" s="140"/>
      <c r="V24" s="140"/>
      <c r="W24" s="140"/>
    </row>
    <row r="25" spans="1:23" ht="24.95" customHeight="1" x14ac:dyDescent="0.3">
      <c r="A25" s="407">
        <v>14</v>
      </c>
      <c r="B25" s="583" t="s">
        <v>324</v>
      </c>
      <c r="C25" s="584"/>
      <c r="D25" s="415">
        <v>41450</v>
      </c>
      <c r="E25" s="609" t="s">
        <v>833</v>
      </c>
      <c r="F25" s="415">
        <v>41450</v>
      </c>
      <c r="G25" s="142"/>
      <c r="H25" s="415">
        <v>41450</v>
      </c>
      <c r="I25" s="142"/>
      <c r="J25" s="415">
        <v>41450</v>
      </c>
      <c r="K25" s="142"/>
      <c r="L25" s="415">
        <v>41450</v>
      </c>
      <c r="M25" s="142"/>
      <c r="N25" s="415">
        <v>41450</v>
      </c>
      <c r="O25" s="142"/>
      <c r="P25" s="415">
        <v>41450</v>
      </c>
      <c r="Q25" s="142"/>
      <c r="R25" s="415">
        <v>41450</v>
      </c>
      <c r="S25" s="142"/>
      <c r="T25" s="142"/>
      <c r="U25" s="140"/>
      <c r="V25" s="140"/>
      <c r="W25" s="140"/>
    </row>
    <row r="26" spans="1:23" ht="24.95" customHeight="1" x14ac:dyDescent="0.3">
      <c r="A26" s="407">
        <v>15</v>
      </c>
      <c r="B26" s="583" t="s">
        <v>325</v>
      </c>
      <c r="C26" s="584"/>
      <c r="D26" s="415">
        <v>41450</v>
      </c>
      <c r="E26" s="609" t="s">
        <v>833</v>
      </c>
      <c r="F26" s="415">
        <v>41450</v>
      </c>
      <c r="G26" s="142"/>
      <c r="H26" s="415">
        <v>41450</v>
      </c>
      <c r="I26" s="142"/>
      <c r="J26" s="415">
        <v>41450</v>
      </c>
      <c r="K26" s="142"/>
      <c r="L26" s="415">
        <v>41450</v>
      </c>
      <c r="M26" s="142"/>
      <c r="N26" s="415">
        <v>41450</v>
      </c>
      <c r="O26" s="142"/>
      <c r="P26" s="415">
        <v>41450</v>
      </c>
      <c r="Q26" s="142"/>
      <c r="R26" s="415">
        <v>41450</v>
      </c>
      <c r="S26" s="142"/>
      <c r="T26" s="142"/>
    </row>
    <row r="27" spans="1:23" ht="24.95" customHeight="1" x14ac:dyDescent="0.3">
      <c r="A27" s="141"/>
      <c r="B27" s="841"/>
      <c r="C27" s="842"/>
      <c r="D27" s="142"/>
      <c r="E27" s="609"/>
      <c r="F27" s="142"/>
      <c r="G27" s="142"/>
      <c r="H27" s="142"/>
      <c r="I27" s="142"/>
      <c r="J27" s="142"/>
      <c r="K27" s="142"/>
      <c r="L27" s="142"/>
      <c r="M27" s="142"/>
      <c r="N27" s="142"/>
      <c r="O27" s="142"/>
      <c r="P27" s="142"/>
      <c r="Q27" s="142"/>
      <c r="R27" s="142"/>
      <c r="S27" s="142"/>
      <c r="T27" s="142"/>
      <c r="U27" s="143"/>
      <c r="V27" s="143"/>
      <c r="W27" s="143"/>
    </row>
    <row r="28" spans="1:23" s="89" customFormat="1" ht="24.95" customHeight="1" thickBot="1" x14ac:dyDescent="0.3">
      <c r="A28" s="55">
        <v>15</v>
      </c>
      <c r="B28" s="55" t="s">
        <v>195</v>
      </c>
      <c r="C28" s="55"/>
      <c r="D28" s="55">
        <v>15</v>
      </c>
      <c r="E28" s="602"/>
      <c r="F28" s="55">
        <v>15</v>
      </c>
      <c r="G28" s="55"/>
      <c r="H28" s="55">
        <v>15</v>
      </c>
      <c r="I28" s="55"/>
      <c r="J28" s="55">
        <v>15</v>
      </c>
      <c r="K28" s="55"/>
      <c r="L28" s="55">
        <v>15</v>
      </c>
      <c r="M28" s="55"/>
      <c r="N28" s="55">
        <v>15</v>
      </c>
      <c r="O28" s="55"/>
      <c r="P28" s="55">
        <v>15</v>
      </c>
      <c r="Q28" s="55"/>
      <c r="R28" s="55">
        <v>15</v>
      </c>
      <c r="S28" s="55"/>
      <c r="T28" s="55"/>
    </row>
    <row r="29" spans="1:23" ht="24.95" customHeight="1" x14ac:dyDescent="0.3">
      <c r="A29" s="418">
        <v>1</v>
      </c>
      <c r="B29" s="408" t="s">
        <v>467</v>
      </c>
      <c r="C29" s="409"/>
      <c r="D29" s="420">
        <v>41450</v>
      </c>
      <c r="E29" s="418"/>
      <c r="F29" s="419">
        <v>41450</v>
      </c>
      <c r="G29" s="144"/>
      <c r="H29" s="419">
        <v>41450</v>
      </c>
      <c r="I29" s="144"/>
      <c r="J29" s="419">
        <v>41450</v>
      </c>
      <c r="K29" s="144"/>
      <c r="L29" s="419">
        <v>41450</v>
      </c>
      <c r="M29" s="144"/>
      <c r="N29" s="419">
        <v>41450</v>
      </c>
      <c r="O29" s="144"/>
      <c r="P29" s="419">
        <v>41450</v>
      </c>
      <c r="Q29" s="144"/>
      <c r="R29" s="419">
        <v>41450</v>
      </c>
      <c r="S29" s="144"/>
      <c r="T29" s="144"/>
    </row>
    <row r="30" spans="1:23" ht="24.95" customHeight="1" x14ac:dyDescent="0.3">
      <c r="A30" s="407">
        <v>2</v>
      </c>
      <c r="B30" s="410" t="s">
        <v>468</v>
      </c>
      <c r="C30" s="374"/>
      <c r="D30" s="421">
        <v>41450</v>
      </c>
      <c r="E30" s="612"/>
      <c r="F30" s="415">
        <v>41450</v>
      </c>
      <c r="G30" s="142"/>
      <c r="H30" s="415">
        <v>41450</v>
      </c>
      <c r="I30" s="142"/>
      <c r="J30" s="415">
        <v>41450</v>
      </c>
      <c r="K30" s="142"/>
      <c r="L30" s="415">
        <v>41450</v>
      </c>
      <c r="M30" s="142"/>
      <c r="N30" s="415">
        <v>41450</v>
      </c>
      <c r="O30" s="142"/>
      <c r="P30" s="415">
        <v>41450</v>
      </c>
      <c r="Q30" s="142"/>
      <c r="R30" s="415">
        <v>41450</v>
      </c>
      <c r="S30" s="142"/>
      <c r="T30" s="142"/>
    </row>
    <row r="31" spans="1:23" ht="24.95" customHeight="1" x14ac:dyDescent="0.3">
      <c r="A31" s="407">
        <v>3</v>
      </c>
      <c r="B31" s="410" t="s">
        <v>469</v>
      </c>
      <c r="C31" s="374"/>
      <c r="D31" s="421">
        <v>41450</v>
      </c>
      <c r="E31" s="612"/>
      <c r="F31" s="415">
        <v>41450</v>
      </c>
      <c r="G31" s="142"/>
      <c r="H31" s="415">
        <v>41450</v>
      </c>
      <c r="I31" s="142"/>
      <c r="J31" s="415">
        <v>41450</v>
      </c>
      <c r="K31" s="142"/>
      <c r="L31" s="415">
        <v>41450</v>
      </c>
      <c r="M31" s="142"/>
      <c r="N31" s="415">
        <v>41450</v>
      </c>
      <c r="O31" s="142"/>
      <c r="P31" s="415">
        <v>41450</v>
      </c>
      <c r="Q31" s="142"/>
      <c r="R31" s="415">
        <v>41450</v>
      </c>
      <c r="S31" s="142"/>
      <c r="T31" s="142"/>
    </row>
    <row r="32" spans="1:23" ht="24.95" customHeight="1" x14ac:dyDescent="0.3">
      <c r="A32" s="407">
        <v>4</v>
      </c>
      <c r="B32" s="410" t="s">
        <v>470</v>
      </c>
      <c r="C32" s="374"/>
      <c r="D32" s="421">
        <v>41450</v>
      </c>
      <c r="E32" s="142"/>
      <c r="F32" s="415">
        <v>41450</v>
      </c>
      <c r="G32" s="142"/>
      <c r="H32" s="415">
        <v>41450</v>
      </c>
      <c r="I32" s="142"/>
      <c r="J32" s="415">
        <v>41450</v>
      </c>
      <c r="K32" s="142"/>
      <c r="L32" s="415">
        <v>41450</v>
      </c>
      <c r="M32" s="142"/>
      <c r="N32" s="415">
        <v>41450</v>
      </c>
      <c r="O32" s="142"/>
      <c r="P32" s="415">
        <v>41450</v>
      </c>
      <c r="Q32" s="142"/>
      <c r="R32" s="415">
        <v>41450</v>
      </c>
      <c r="S32" s="142"/>
      <c r="T32" s="142"/>
    </row>
    <row r="33" spans="1:20" ht="24.95" customHeight="1" x14ac:dyDescent="0.3">
      <c r="A33" s="407">
        <v>5</v>
      </c>
      <c r="B33" s="410" t="s">
        <v>471</v>
      </c>
      <c r="C33" s="374"/>
      <c r="D33" s="421">
        <v>41450</v>
      </c>
      <c r="E33" s="142"/>
      <c r="F33" s="415">
        <v>41450</v>
      </c>
      <c r="G33" s="142"/>
      <c r="H33" s="415">
        <v>41450</v>
      </c>
      <c r="I33" s="142"/>
      <c r="J33" s="415">
        <v>41450</v>
      </c>
      <c r="K33" s="142"/>
      <c r="L33" s="415">
        <v>41450</v>
      </c>
      <c r="M33" s="142"/>
      <c r="N33" s="415">
        <v>41450</v>
      </c>
      <c r="O33" s="142"/>
      <c r="P33" s="415">
        <v>41450</v>
      </c>
      <c r="Q33" s="142"/>
      <c r="R33" s="415">
        <v>41450</v>
      </c>
      <c r="S33" s="142"/>
      <c r="T33" s="142"/>
    </row>
    <row r="34" spans="1:20" ht="24.95" customHeight="1" x14ac:dyDescent="0.3">
      <c r="A34" s="407">
        <v>6</v>
      </c>
      <c r="B34" s="334" t="s">
        <v>472</v>
      </c>
      <c r="C34" s="213"/>
      <c r="D34" s="421">
        <v>41450</v>
      </c>
      <c r="E34" s="142"/>
      <c r="F34" s="415">
        <v>41450</v>
      </c>
      <c r="G34" s="142"/>
      <c r="H34" s="415">
        <v>41450</v>
      </c>
      <c r="I34" s="142"/>
      <c r="J34" s="415">
        <v>41450</v>
      </c>
      <c r="K34" s="142"/>
      <c r="L34" s="415">
        <v>41450</v>
      </c>
      <c r="M34" s="142"/>
      <c r="N34" s="415">
        <v>41450</v>
      </c>
      <c r="O34" s="142"/>
      <c r="P34" s="415">
        <v>41450</v>
      </c>
      <c r="Q34" s="142"/>
      <c r="R34" s="415">
        <v>41450</v>
      </c>
      <c r="S34" s="142"/>
      <c r="T34" s="142"/>
    </row>
    <row r="35" spans="1:20" ht="24.95" customHeight="1" x14ac:dyDescent="0.3">
      <c r="A35" s="407">
        <v>7</v>
      </c>
      <c r="B35" s="410" t="s">
        <v>473</v>
      </c>
      <c r="C35" s="374"/>
      <c r="D35" s="421">
        <v>41450</v>
      </c>
      <c r="E35" s="142"/>
      <c r="F35" s="415">
        <v>41450</v>
      </c>
      <c r="G35" s="142"/>
      <c r="H35" s="415">
        <v>41450</v>
      </c>
      <c r="I35" s="142"/>
      <c r="J35" s="415">
        <v>41450</v>
      </c>
      <c r="K35" s="142"/>
      <c r="L35" s="415">
        <v>41450</v>
      </c>
      <c r="M35" s="142"/>
      <c r="N35" s="415">
        <v>41450</v>
      </c>
      <c r="O35" s="142"/>
      <c r="P35" s="415">
        <v>41450</v>
      </c>
      <c r="Q35" s="142"/>
      <c r="R35" s="415">
        <v>41450</v>
      </c>
      <c r="S35" s="142"/>
      <c r="T35" s="142"/>
    </row>
    <row r="36" spans="1:20" ht="24.95" customHeight="1" x14ac:dyDescent="0.3">
      <c r="A36" s="407">
        <v>8</v>
      </c>
      <c r="B36" s="410" t="s">
        <v>474</v>
      </c>
      <c r="C36" s="374"/>
      <c r="D36" s="421">
        <v>41450</v>
      </c>
      <c r="E36" s="142"/>
      <c r="F36" s="415">
        <v>41450</v>
      </c>
      <c r="G36" s="142"/>
      <c r="H36" s="415">
        <v>41450</v>
      </c>
      <c r="I36" s="142"/>
      <c r="J36" s="415">
        <v>41450</v>
      </c>
      <c r="K36" s="142"/>
      <c r="L36" s="415">
        <v>41450</v>
      </c>
      <c r="M36" s="142"/>
      <c r="N36" s="415">
        <v>41450</v>
      </c>
      <c r="O36" s="142"/>
      <c r="P36" s="415">
        <v>41450</v>
      </c>
      <c r="Q36" s="142"/>
      <c r="R36" s="415">
        <v>41450</v>
      </c>
      <c r="S36" s="142"/>
      <c r="T36" s="142"/>
    </row>
    <row r="37" spans="1:20" ht="24.95" customHeight="1" x14ac:dyDescent="0.3">
      <c r="A37" s="407">
        <v>9</v>
      </c>
      <c r="B37" s="410" t="s">
        <v>475</v>
      </c>
      <c r="C37" s="374"/>
      <c r="D37" s="421">
        <v>41450</v>
      </c>
      <c r="E37" s="142"/>
      <c r="F37" s="415">
        <v>41450</v>
      </c>
      <c r="G37" s="142"/>
      <c r="H37" s="415">
        <v>41450</v>
      </c>
      <c r="I37" s="142"/>
      <c r="J37" s="415">
        <v>41450</v>
      </c>
      <c r="K37" s="142"/>
      <c r="L37" s="415">
        <v>41450</v>
      </c>
      <c r="M37" s="142"/>
      <c r="N37" s="415">
        <v>41450</v>
      </c>
      <c r="O37" s="142"/>
      <c r="P37" s="415">
        <v>41450</v>
      </c>
      <c r="Q37" s="142"/>
      <c r="R37" s="415">
        <v>41450</v>
      </c>
      <c r="S37" s="142"/>
      <c r="T37" s="142"/>
    </row>
    <row r="38" spans="1:20" ht="24.95" customHeight="1" x14ac:dyDescent="0.3">
      <c r="A38" s="407">
        <v>10</v>
      </c>
      <c r="B38" s="410" t="s">
        <v>476</v>
      </c>
      <c r="C38" s="374"/>
      <c r="D38" s="421">
        <v>41450</v>
      </c>
      <c r="E38" s="142"/>
      <c r="F38" s="415">
        <v>41450</v>
      </c>
      <c r="G38" s="142"/>
      <c r="H38" s="415">
        <v>41450</v>
      </c>
      <c r="I38" s="142"/>
      <c r="J38" s="415">
        <v>41450</v>
      </c>
      <c r="K38" s="142"/>
      <c r="L38" s="415">
        <v>41450</v>
      </c>
      <c r="M38" s="142"/>
      <c r="N38" s="415">
        <v>41450</v>
      </c>
      <c r="O38" s="142"/>
      <c r="P38" s="415">
        <v>41450</v>
      </c>
      <c r="Q38" s="142"/>
      <c r="R38" s="415">
        <v>41450</v>
      </c>
      <c r="S38" s="142"/>
      <c r="T38" s="142"/>
    </row>
    <row r="39" spans="1:20" ht="24.95" customHeight="1" x14ac:dyDescent="0.3">
      <c r="A39" s="407">
        <v>11</v>
      </c>
      <c r="B39" s="410" t="s">
        <v>477</v>
      </c>
      <c r="C39" s="374"/>
      <c r="D39" s="421">
        <v>41450</v>
      </c>
      <c r="E39" s="142"/>
      <c r="F39" s="415">
        <v>41450</v>
      </c>
      <c r="G39" s="142"/>
      <c r="H39" s="415">
        <v>41450</v>
      </c>
      <c r="I39" s="142"/>
      <c r="J39" s="415">
        <v>41450</v>
      </c>
      <c r="K39" s="142"/>
      <c r="L39" s="415">
        <v>41450</v>
      </c>
      <c r="M39" s="142"/>
      <c r="N39" s="415">
        <v>41450</v>
      </c>
      <c r="O39" s="142"/>
      <c r="P39" s="415">
        <v>41450</v>
      </c>
      <c r="Q39" s="142"/>
      <c r="R39" s="415">
        <v>41450</v>
      </c>
      <c r="S39" s="142"/>
      <c r="T39" s="142"/>
    </row>
    <row r="40" spans="1:20" ht="24.95" customHeight="1" x14ac:dyDescent="0.3">
      <c r="A40" s="407">
        <v>12</v>
      </c>
      <c r="B40" s="410" t="s">
        <v>478</v>
      </c>
      <c r="C40" s="374"/>
      <c r="D40" s="421">
        <v>41450</v>
      </c>
      <c r="E40" s="142"/>
      <c r="F40" s="415">
        <v>41450</v>
      </c>
      <c r="G40" s="142"/>
      <c r="H40" s="415">
        <v>41450</v>
      </c>
      <c r="I40" s="142"/>
      <c r="J40" s="415">
        <v>41450</v>
      </c>
      <c r="K40" s="142"/>
      <c r="L40" s="415">
        <v>41450</v>
      </c>
      <c r="M40" s="142"/>
      <c r="N40" s="415">
        <v>41450</v>
      </c>
      <c r="O40" s="142"/>
      <c r="P40" s="415">
        <v>41450</v>
      </c>
      <c r="Q40" s="142"/>
      <c r="R40" s="415">
        <v>41450</v>
      </c>
      <c r="S40" s="142"/>
      <c r="T40" s="142"/>
    </row>
    <row r="41" spans="1:20" ht="24.95" customHeight="1" x14ac:dyDescent="0.3">
      <c r="A41" s="407">
        <v>13</v>
      </c>
      <c r="B41" s="410" t="s">
        <v>479</v>
      </c>
      <c r="C41" s="374"/>
      <c r="D41" s="421">
        <v>41450</v>
      </c>
      <c r="E41" s="142"/>
      <c r="F41" s="415">
        <v>41450</v>
      </c>
      <c r="G41" s="142"/>
      <c r="H41" s="415">
        <v>41450</v>
      </c>
      <c r="I41" s="142"/>
      <c r="J41" s="415">
        <v>41450</v>
      </c>
      <c r="K41" s="142"/>
      <c r="L41" s="415">
        <v>41450</v>
      </c>
      <c r="M41" s="142"/>
      <c r="N41" s="415">
        <v>41450</v>
      </c>
      <c r="O41" s="142"/>
      <c r="P41" s="415">
        <v>41450</v>
      </c>
      <c r="Q41" s="142"/>
      <c r="R41" s="415">
        <v>41450</v>
      </c>
      <c r="S41" s="142"/>
      <c r="T41" s="142"/>
    </row>
    <row r="42" spans="1:20" ht="24.95" customHeight="1" x14ac:dyDescent="0.3">
      <c r="A42" s="407">
        <v>14</v>
      </c>
      <c r="B42" s="411" t="s">
        <v>480</v>
      </c>
      <c r="C42" s="412"/>
      <c r="D42" s="421">
        <v>41450</v>
      </c>
      <c r="E42" s="142"/>
      <c r="F42" s="415">
        <v>41450</v>
      </c>
      <c r="G42" s="142"/>
      <c r="H42" s="415">
        <v>41450</v>
      </c>
      <c r="I42" s="142"/>
      <c r="J42" s="415">
        <v>41450</v>
      </c>
      <c r="K42" s="142"/>
      <c r="L42" s="415">
        <v>41450</v>
      </c>
      <c r="M42" s="142"/>
      <c r="N42" s="415">
        <v>41450</v>
      </c>
      <c r="O42" s="142"/>
      <c r="P42" s="415">
        <v>41450</v>
      </c>
      <c r="Q42" s="142"/>
      <c r="R42" s="415">
        <v>41450</v>
      </c>
      <c r="S42" s="142"/>
      <c r="T42" s="142"/>
    </row>
    <row r="43" spans="1:20" ht="24.95" customHeight="1" x14ac:dyDescent="0.3">
      <c r="A43" s="407">
        <v>15</v>
      </c>
      <c r="B43" s="410" t="s">
        <v>481</v>
      </c>
      <c r="C43" s="374"/>
      <c r="D43" s="421">
        <v>41450</v>
      </c>
      <c r="E43" s="142"/>
      <c r="F43" s="415">
        <v>41450</v>
      </c>
      <c r="G43" s="142"/>
      <c r="H43" s="415">
        <v>41450</v>
      </c>
      <c r="I43" s="142"/>
      <c r="J43" s="415">
        <v>41450</v>
      </c>
      <c r="K43" s="142"/>
      <c r="L43" s="415">
        <v>41450</v>
      </c>
      <c r="M43" s="142"/>
      <c r="N43" s="415">
        <v>41450</v>
      </c>
      <c r="O43" s="142"/>
      <c r="P43" s="415">
        <v>41450</v>
      </c>
      <c r="Q43" s="142"/>
      <c r="R43" s="415">
        <v>41450</v>
      </c>
      <c r="S43" s="142"/>
      <c r="T43" s="142"/>
    </row>
    <row r="44" spans="1:20" ht="24.95" customHeight="1" x14ac:dyDescent="0.3">
      <c r="A44" s="407">
        <v>16</v>
      </c>
      <c r="B44" s="334" t="s">
        <v>482</v>
      </c>
      <c r="C44" s="213"/>
      <c r="D44" s="421">
        <v>41450</v>
      </c>
      <c r="E44" s="142"/>
      <c r="F44" s="415">
        <v>41450</v>
      </c>
      <c r="G44" s="142"/>
      <c r="H44" s="415">
        <v>41450</v>
      </c>
      <c r="I44" s="142"/>
      <c r="J44" s="415">
        <v>41450</v>
      </c>
      <c r="K44" s="142"/>
      <c r="L44" s="415">
        <v>41450</v>
      </c>
      <c r="M44" s="142"/>
      <c r="N44" s="415">
        <v>41450</v>
      </c>
      <c r="O44" s="142"/>
      <c r="P44" s="415">
        <v>41450</v>
      </c>
      <c r="Q44" s="142"/>
      <c r="R44" s="415">
        <v>41450</v>
      </c>
      <c r="S44" s="142"/>
      <c r="T44" s="142"/>
    </row>
    <row r="45" spans="1:20" ht="24.95" customHeight="1" x14ac:dyDescent="0.3">
      <c r="A45" s="407">
        <v>17</v>
      </c>
      <c r="B45" s="334" t="s">
        <v>483</v>
      </c>
      <c r="C45" s="213"/>
      <c r="D45" s="421">
        <v>41450</v>
      </c>
      <c r="E45" s="142"/>
      <c r="F45" s="415">
        <v>41450</v>
      </c>
      <c r="G45" s="142"/>
      <c r="H45" s="415">
        <v>41450</v>
      </c>
      <c r="I45" s="142"/>
      <c r="J45" s="415">
        <v>41450</v>
      </c>
      <c r="K45" s="142"/>
      <c r="L45" s="415">
        <v>41450</v>
      </c>
      <c r="M45" s="142"/>
      <c r="N45" s="415">
        <v>41450</v>
      </c>
      <c r="O45" s="142"/>
      <c r="P45" s="415">
        <v>41450</v>
      </c>
      <c r="Q45" s="142"/>
      <c r="R45" s="415">
        <v>41450</v>
      </c>
      <c r="S45" s="142"/>
      <c r="T45" s="142"/>
    </row>
    <row r="46" spans="1:20" ht="24.95" customHeight="1" x14ac:dyDescent="0.3">
      <c r="A46" s="407">
        <v>18</v>
      </c>
      <c r="B46" s="334" t="s">
        <v>484</v>
      </c>
      <c r="C46" s="213"/>
      <c r="D46" s="421">
        <v>41450</v>
      </c>
      <c r="E46" s="142"/>
      <c r="F46" s="415">
        <v>41450</v>
      </c>
      <c r="G46" s="142"/>
      <c r="H46" s="415">
        <v>41450</v>
      </c>
      <c r="I46" s="142"/>
      <c r="J46" s="415">
        <v>41450</v>
      </c>
      <c r="K46" s="142"/>
      <c r="L46" s="415">
        <v>41450</v>
      </c>
      <c r="M46" s="142"/>
      <c r="N46" s="415">
        <v>41450</v>
      </c>
      <c r="O46" s="142"/>
      <c r="P46" s="415">
        <v>41450</v>
      </c>
      <c r="Q46" s="142"/>
      <c r="R46" s="415">
        <v>41450</v>
      </c>
      <c r="S46" s="142"/>
      <c r="T46" s="142"/>
    </row>
    <row r="47" spans="1:20" ht="24.95" customHeight="1" x14ac:dyDescent="0.3">
      <c r="A47" s="407">
        <v>19</v>
      </c>
      <c r="B47" s="334" t="s">
        <v>485</v>
      </c>
      <c r="C47" s="213"/>
      <c r="D47" s="421">
        <v>41450</v>
      </c>
      <c r="E47" s="142"/>
      <c r="F47" s="415">
        <v>41450</v>
      </c>
      <c r="G47" s="142"/>
      <c r="H47" s="415">
        <v>41450</v>
      </c>
      <c r="I47" s="142"/>
      <c r="J47" s="415">
        <v>41450</v>
      </c>
      <c r="K47" s="142"/>
      <c r="L47" s="415">
        <v>41450</v>
      </c>
      <c r="M47" s="142"/>
      <c r="N47" s="415">
        <v>41450</v>
      </c>
      <c r="O47" s="142"/>
      <c r="P47" s="415">
        <v>41450</v>
      </c>
      <c r="Q47" s="142"/>
      <c r="R47" s="415">
        <v>41450</v>
      </c>
      <c r="S47" s="142"/>
      <c r="T47" s="142"/>
    </row>
    <row r="48" spans="1:20" ht="24.95" customHeight="1" x14ac:dyDescent="0.3">
      <c r="A48" s="407">
        <v>20</v>
      </c>
      <c r="B48" s="410" t="s">
        <v>486</v>
      </c>
      <c r="C48" s="374"/>
      <c r="D48" s="421">
        <v>41450</v>
      </c>
      <c r="E48" s="142"/>
      <c r="F48" s="415">
        <v>41450</v>
      </c>
      <c r="G48" s="142"/>
      <c r="H48" s="415">
        <v>41450</v>
      </c>
      <c r="I48" s="142"/>
      <c r="J48" s="415">
        <v>41450</v>
      </c>
      <c r="K48" s="142"/>
      <c r="L48" s="415">
        <v>41450</v>
      </c>
      <c r="M48" s="142"/>
      <c r="N48" s="415">
        <v>41450</v>
      </c>
      <c r="O48" s="142"/>
      <c r="P48" s="415">
        <v>41450</v>
      </c>
      <c r="Q48" s="142"/>
      <c r="R48" s="415">
        <v>41450</v>
      </c>
      <c r="S48" s="142"/>
      <c r="T48" s="142"/>
    </row>
    <row r="49" spans="1:23" ht="24.95" customHeight="1" x14ac:dyDescent="0.3">
      <c r="A49" s="407">
        <v>21</v>
      </c>
      <c r="B49" s="410" t="s">
        <v>487</v>
      </c>
      <c r="C49" s="374"/>
      <c r="D49" s="421">
        <v>41450</v>
      </c>
      <c r="E49" s="142"/>
      <c r="F49" s="415">
        <v>41450</v>
      </c>
      <c r="G49" s="142"/>
      <c r="H49" s="415">
        <v>41450</v>
      </c>
      <c r="I49" s="142"/>
      <c r="J49" s="415">
        <v>41450</v>
      </c>
      <c r="K49" s="142"/>
      <c r="L49" s="415">
        <v>41450</v>
      </c>
      <c r="M49" s="142"/>
      <c r="N49" s="415">
        <v>41450</v>
      </c>
      <c r="O49" s="142"/>
      <c r="P49" s="415">
        <v>41450</v>
      </c>
      <c r="Q49" s="142"/>
      <c r="R49" s="415">
        <v>41450</v>
      </c>
      <c r="S49" s="142"/>
      <c r="T49" s="142"/>
    </row>
    <row r="50" spans="1:23" ht="24.95" customHeight="1" x14ac:dyDescent="0.3">
      <c r="A50" s="407">
        <v>22</v>
      </c>
      <c r="B50" s="334" t="s">
        <v>488</v>
      </c>
      <c r="C50" s="213"/>
      <c r="D50" s="421">
        <v>41450</v>
      </c>
      <c r="E50" s="142"/>
      <c r="F50" s="415">
        <v>41450</v>
      </c>
      <c r="G50" s="142"/>
      <c r="H50" s="415">
        <v>41450</v>
      </c>
      <c r="I50" s="142"/>
      <c r="J50" s="415">
        <v>41450</v>
      </c>
      <c r="K50" s="142"/>
      <c r="L50" s="415">
        <v>41450</v>
      </c>
      <c r="M50" s="142"/>
      <c r="N50" s="415">
        <v>41450</v>
      </c>
      <c r="O50" s="142"/>
      <c r="P50" s="415">
        <v>41450</v>
      </c>
      <c r="Q50" s="142"/>
      <c r="R50" s="415">
        <v>41450</v>
      </c>
      <c r="S50" s="142"/>
      <c r="T50" s="142"/>
    </row>
    <row r="51" spans="1:23" ht="24.95" customHeight="1" x14ac:dyDescent="0.3">
      <c r="A51" s="407">
        <v>23</v>
      </c>
      <c r="B51" s="410" t="s">
        <v>489</v>
      </c>
      <c r="C51" s="374"/>
      <c r="D51" s="421">
        <v>41450</v>
      </c>
      <c r="E51" s="142"/>
      <c r="F51" s="415">
        <v>41450</v>
      </c>
      <c r="G51" s="142"/>
      <c r="H51" s="415">
        <v>41450</v>
      </c>
      <c r="I51" s="142"/>
      <c r="J51" s="415">
        <v>41450</v>
      </c>
      <c r="K51" s="142"/>
      <c r="L51" s="415">
        <v>41450</v>
      </c>
      <c r="M51" s="142"/>
      <c r="N51" s="415">
        <v>41450</v>
      </c>
      <c r="O51" s="142"/>
      <c r="P51" s="415">
        <v>41450</v>
      </c>
      <c r="Q51" s="142"/>
      <c r="R51" s="415">
        <v>41450</v>
      </c>
      <c r="S51" s="142"/>
      <c r="T51" s="142"/>
    </row>
    <row r="52" spans="1:23" ht="24.95" customHeight="1" x14ac:dyDescent="0.3">
      <c r="A52" s="407">
        <v>24</v>
      </c>
      <c r="B52" s="410" t="s">
        <v>490</v>
      </c>
      <c r="C52" s="374"/>
      <c r="D52" s="421">
        <v>41450</v>
      </c>
      <c r="E52" s="142"/>
      <c r="F52" s="415">
        <v>41450</v>
      </c>
      <c r="G52" s="142"/>
      <c r="H52" s="415">
        <v>41450</v>
      </c>
      <c r="I52" s="142"/>
      <c r="J52" s="415">
        <v>41450</v>
      </c>
      <c r="K52" s="142"/>
      <c r="L52" s="415">
        <v>41450</v>
      </c>
      <c r="M52" s="142"/>
      <c r="N52" s="415">
        <v>41450</v>
      </c>
      <c r="O52" s="142"/>
      <c r="P52" s="415">
        <v>41450</v>
      </c>
      <c r="Q52" s="142"/>
      <c r="R52" s="415">
        <v>41450</v>
      </c>
      <c r="S52" s="142"/>
      <c r="T52" s="142"/>
    </row>
    <row r="53" spans="1:23" ht="24.95" customHeight="1" x14ac:dyDescent="0.3">
      <c r="A53" s="407">
        <v>25</v>
      </c>
      <c r="B53" s="410" t="s">
        <v>491</v>
      </c>
      <c r="C53" s="374"/>
      <c r="D53" s="421">
        <v>41450</v>
      </c>
      <c r="E53" s="142"/>
      <c r="F53" s="415">
        <v>41450</v>
      </c>
      <c r="G53" s="142"/>
      <c r="H53" s="415">
        <v>41450</v>
      </c>
      <c r="I53" s="142"/>
      <c r="J53" s="415">
        <v>41450</v>
      </c>
      <c r="K53" s="142"/>
      <c r="L53" s="415">
        <v>41450</v>
      </c>
      <c r="M53" s="142"/>
      <c r="N53" s="415">
        <v>41450</v>
      </c>
      <c r="O53" s="142"/>
      <c r="P53" s="415">
        <v>41450</v>
      </c>
      <c r="Q53" s="142"/>
      <c r="R53" s="415">
        <v>41450</v>
      </c>
      <c r="S53" s="142"/>
      <c r="T53" s="142"/>
    </row>
    <row r="54" spans="1:23" s="146" customFormat="1" ht="24.95" customHeight="1" thickBot="1" x14ac:dyDescent="0.3">
      <c r="A54" s="423">
        <v>25</v>
      </c>
      <c r="B54" s="424" t="s">
        <v>196</v>
      </c>
      <c r="C54" s="424"/>
      <c r="D54" s="145">
        <v>25</v>
      </c>
      <c r="E54" s="414"/>
      <c r="F54" s="145">
        <v>25</v>
      </c>
      <c r="G54" s="145"/>
      <c r="H54" s="145">
        <v>25</v>
      </c>
      <c r="I54" s="145"/>
      <c r="J54" s="145">
        <v>25</v>
      </c>
      <c r="K54" s="145"/>
      <c r="L54" s="145">
        <v>25</v>
      </c>
      <c r="M54" s="145"/>
      <c r="N54" s="145">
        <v>25</v>
      </c>
      <c r="O54" s="145"/>
      <c r="P54" s="145">
        <v>25</v>
      </c>
      <c r="Q54" s="145"/>
      <c r="R54" s="145">
        <v>25</v>
      </c>
      <c r="S54" s="145"/>
      <c r="T54" s="145"/>
    </row>
    <row r="55" spans="1:23" s="89" customFormat="1" ht="24.95" customHeight="1" thickTop="1" thickBot="1" x14ac:dyDescent="0.3">
      <c r="A55" s="422">
        <v>40</v>
      </c>
      <c r="B55" s="55" t="s">
        <v>197</v>
      </c>
      <c r="C55" s="413"/>
      <c r="D55" s="55">
        <v>40</v>
      </c>
      <c r="E55" s="107"/>
      <c r="F55" s="55">
        <v>40</v>
      </c>
      <c r="G55" s="55"/>
      <c r="H55" s="55">
        <v>40</v>
      </c>
      <c r="I55" s="55"/>
      <c r="J55" s="55">
        <v>40</v>
      </c>
      <c r="K55" s="55"/>
      <c r="L55" s="55">
        <v>40</v>
      </c>
      <c r="M55" s="55"/>
      <c r="N55" s="55">
        <v>40</v>
      </c>
      <c r="O55" s="55"/>
      <c r="P55" s="55">
        <v>40</v>
      </c>
      <c r="Q55" s="55"/>
      <c r="R55" s="55">
        <v>40</v>
      </c>
      <c r="S55" s="55"/>
      <c r="T55" s="55"/>
    </row>
    <row r="56" spans="1:23" x14ac:dyDescent="0.3">
      <c r="A56" s="147" t="s">
        <v>53</v>
      </c>
      <c r="C56" s="148"/>
      <c r="H56" s="88" t="s">
        <v>244</v>
      </c>
      <c r="R56" s="137" t="s">
        <v>100</v>
      </c>
    </row>
    <row r="57" spans="1:23" ht="18.75" customHeight="1" x14ac:dyDescent="0.3">
      <c r="A57" s="837" t="s">
        <v>83</v>
      </c>
      <c r="B57" s="837"/>
      <c r="C57" s="837"/>
      <c r="D57" s="837"/>
      <c r="E57" s="837"/>
      <c r="F57" s="837"/>
      <c r="G57" s="837"/>
      <c r="H57" s="838" t="s">
        <v>245</v>
      </c>
      <c r="I57" s="838"/>
      <c r="J57" s="838"/>
      <c r="K57" s="838"/>
      <c r="L57" s="838"/>
      <c r="M57" s="838"/>
      <c r="N57" s="838"/>
      <c r="O57" s="838"/>
      <c r="P57" s="838"/>
      <c r="Q57" s="838"/>
    </row>
    <row r="58" spans="1:23" ht="14.25" customHeight="1" x14ac:dyDescent="0.3">
      <c r="A58" s="837" t="s">
        <v>84</v>
      </c>
      <c r="B58" s="837"/>
      <c r="C58" s="837"/>
      <c r="D58" s="837"/>
      <c r="E58" s="837"/>
      <c r="F58" s="837"/>
      <c r="G58" s="140"/>
      <c r="H58" s="838"/>
      <c r="I58" s="838"/>
      <c r="J58" s="838"/>
      <c r="K58" s="838"/>
      <c r="L58" s="838"/>
      <c r="M58" s="838"/>
      <c r="N58" s="838"/>
      <c r="O58" s="838"/>
      <c r="P58" s="838"/>
      <c r="Q58" s="838"/>
      <c r="R58" s="653" t="s">
        <v>326</v>
      </c>
      <c r="S58" s="653"/>
      <c r="T58" s="653"/>
      <c r="U58" s="365"/>
      <c r="V58" s="425"/>
      <c r="W58" s="425"/>
    </row>
    <row r="59" spans="1:23" ht="14.25" customHeight="1" x14ac:dyDescent="0.3">
      <c r="A59" s="837" t="s">
        <v>85</v>
      </c>
      <c r="B59" s="837"/>
      <c r="C59" s="837"/>
      <c r="D59" s="837"/>
      <c r="E59" s="837"/>
      <c r="F59" s="837"/>
      <c r="G59" s="140"/>
      <c r="H59" s="839" t="s">
        <v>206</v>
      </c>
      <c r="I59" s="839"/>
      <c r="J59" s="839"/>
      <c r="K59" s="839"/>
      <c r="L59" s="839"/>
      <c r="M59" s="839"/>
      <c r="N59" s="839"/>
      <c r="O59" s="839"/>
      <c r="P59" s="839"/>
      <c r="Q59" s="839"/>
      <c r="R59" s="843" t="s">
        <v>246</v>
      </c>
      <c r="S59" s="843"/>
      <c r="T59" s="843"/>
    </row>
    <row r="60" spans="1:23" x14ac:dyDescent="0.3">
      <c r="A60" s="837" t="s">
        <v>86</v>
      </c>
      <c r="B60" s="837"/>
      <c r="C60" s="837"/>
      <c r="D60" s="837"/>
      <c r="E60" s="837"/>
      <c r="F60" s="837"/>
      <c r="G60" s="140"/>
      <c r="H60" s="839"/>
      <c r="I60" s="839"/>
      <c r="J60" s="839"/>
      <c r="K60" s="839"/>
      <c r="L60" s="839"/>
      <c r="M60" s="839"/>
      <c r="N60" s="839"/>
      <c r="O60" s="839"/>
      <c r="P60" s="839"/>
      <c r="Q60" s="839"/>
      <c r="R60" s="135" t="s">
        <v>589</v>
      </c>
      <c r="S60" s="143"/>
      <c r="T60" s="135"/>
    </row>
    <row r="61" spans="1:23" x14ac:dyDescent="0.3">
      <c r="A61" s="128" t="s">
        <v>243</v>
      </c>
      <c r="C61" s="140"/>
      <c r="D61" s="140"/>
      <c r="E61" s="140"/>
      <c r="F61" s="140"/>
      <c r="G61" s="140"/>
      <c r="H61" s="839"/>
      <c r="I61" s="839"/>
      <c r="J61" s="839"/>
      <c r="K61" s="839"/>
      <c r="L61" s="839"/>
      <c r="M61" s="839"/>
      <c r="N61" s="839"/>
      <c r="O61" s="839"/>
      <c r="P61" s="839"/>
      <c r="Q61" s="839"/>
      <c r="R61" s="135"/>
      <c r="S61" s="186"/>
      <c r="T61" s="135"/>
    </row>
    <row r="62" spans="1:23" x14ac:dyDescent="0.3">
      <c r="H62" s="839"/>
      <c r="I62" s="839"/>
      <c r="J62" s="839"/>
      <c r="K62" s="839"/>
      <c r="L62" s="839"/>
      <c r="M62" s="839"/>
      <c r="N62" s="839"/>
      <c r="O62" s="839"/>
      <c r="P62" s="839"/>
      <c r="Q62" s="839"/>
      <c r="R62" s="135"/>
      <c r="S62" s="135"/>
      <c r="T62" s="247" t="s">
        <v>590</v>
      </c>
    </row>
  </sheetData>
  <mergeCells count="35">
    <mergeCell ref="A3:T3"/>
    <mergeCell ref="A2:T2"/>
    <mergeCell ref="R10:S10"/>
    <mergeCell ref="C7:G7"/>
    <mergeCell ref="L7:M7"/>
    <mergeCell ref="A9:A11"/>
    <mergeCell ref="N10:O10"/>
    <mergeCell ref="P10:Q10"/>
    <mergeCell ref="J9:K9"/>
    <mergeCell ref="L9:M9"/>
    <mergeCell ref="B9:C11"/>
    <mergeCell ref="T9:T11"/>
    <mergeCell ref="D10:E10"/>
    <mergeCell ref="J10:K10"/>
    <mergeCell ref="L10:M10"/>
    <mergeCell ref="K5:M5"/>
    <mergeCell ref="R58:T58"/>
    <mergeCell ref="A58:F58"/>
    <mergeCell ref="A59:F59"/>
    <mergeCell ref="R59:T59"/>
    <mergeCell ref="D9:E9"/>
    <mergeCell ref="A60:F60"/>
    <mergeCell ref="H57:Q58"/>
    <mergeCell ref="A57:G57"/>
    <mergeCell ref="H59:Q62"/>
    <mergeCell ref="F10:G10"/>
    <mergeCell ref="H10:I10"/>
    <mergeCell ref="B27:C27"/>
    <mergeCell ref="F9:G9"/>
    <mergeCell ref="H9:I9"/>
    <mergeCell ref="P9:Q9"/>
    <mergeCell ref="I7:J7"/>
    <mergeCell ref="N7:S7"/>
    <mergeCell ref="R9:S9"/>
    <mergeCell ref="N9:O9"/>
  </mergeCells>
  <printOptions horizontalCentered="1"/>
  <pageMargins left="0.17" right="0.16" top="0.25" bottom="0.18" header="0.17" footer="0.17"/>
  <pageSetup paperSize="9" scale="65" orientation="landscape" horizontalDpi="300" verticalDpi="300" r:id="rId1"/>
  <rowBreaks count="1" manualBreakCount="1">
    <brk id="31" max="1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N279"/>
  <sheetViews>
    <sheetView showGridLines="0" view="pageLayout" topLeftCell="AA72" zoomScale="130" zoomScalePageLayoutView="130" workbookViewId="0">
      <selection activeCell="AN79" sqref="AN79"/>
    </sheetView>
  </sheetViews>
  <sheetFormatPr defaultRowHeight="16.5" x14ac:dyDescent="0.3"/>
  <cols>
    <col min="1" max="1" width="8.5703125" style="128" customWidth="1"/>
    <col min="2" max="2" width="15.140625" style="128" customWidth="1"/>
    <col min="3" max="3" width="11.7109375" style="128" customWidth="1"/>
    <col min="4" max="4" width="16.42578125" style="128" customWidth="1"/>
    <col min="5" max="13" width="8.5703125" style="128" customWidth="1"/>
    <col min="14" max="40" width="6.85546875" style="128" customWidth="1"/>
    <col min="41" max="16384" width="9.140625" style="128"/>
  </cols>
  <sheetData>
    <row r="1" spans="1:40" x14ac:dyDescent="0.3">
      <c r="B1" s="886"/>
      <c r="C1" s="886"/>
      <c r="D1" s="886"/>
      <c r="E1" s="886"/>
      <c r="F1" s="886"/>
      <c r="G1" s="886"/>
      <c r="H1" s="886"/>
      <c r="I1" s="886"/>
      <c r="J1" s="886"/>
      <c r="K1" s="886"/>
      <c r="L1" s="886"/>
      <c r="M1" s="886"/>
      <c r="N1" s="886"/>
      <c r="O1" s="886"/>
      <c r="P1" s="886"/>
      <c r="Q1" s="886"/>
      <c r="R1" s="886"/>
      <c r="S1" s="886"/>
      <c r="T1" s="886"/>
      <c r="U1" s="886"/>
      <c r="V1" s="886"/>
      <c r="W1" s="886"/>
      <c r="X1" s="886"/>
      <c r="Y1" s="886"/>
      <c r="Z1" s="886"/>
      <c r="AA1" s="886"/>
      <c r="AB1" s="886"/>
      <c r="AC1" s="886"/>
      <c r="AD1" s="886"/>
      <c r="AE1" s="886"/>
      <c r="AF1" s="886"/>
      <c r="AG1" s="886"/>
      <c r="AH1" s="886"/>
      <c r="AI1" s="886"/>
      <c r="AJ1" s="886"/>
      <c r="AK1" s="886"/>
      <c r="AL1" s="886"/>
      <c r="AM1" s="886"/>
      <c r="AN1" s="886"/>
    </row>
    <row r="2" spans="1:40" ht="27" x14ac:dyDescent="0.35">
      <c r="A2" s="896" t="s">
        <v>162</v>
      </c>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row>
    <row r="3" spans="1:40" ht="27" customHeight="1" x14ac:dyDescent="0.3">
      <c r="A3" s="844" t="s">
        <v>250</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844"/>
      <c r="AJ3" s="844"/>
      <c r="AK3" s="844"/>
      <c r="AL3" s="844"/>
      <c r="AM3" s="844"/>
      <c r="AN3" s="844"/>
    </row>
    <row r="4" spans="1:40" ht="20.25" customHeight="1" x14ac:dyDescent="0.3">
      <c r="B4" s="151"/>
      <c r="C4" s="151"/>
      <c r="AG4" s="151"/>
      <c r="AH4" s="151"/>
      <c r="AI4" s="151"/>
      <c r="AJ4" s="151"/>
      <c r="AK4" s="151"/>
      <c r="AL4" s="151"/>
      <c r="AM4" s="151"/>
      <c r="AN4" s="151"/>
    </row>
    <row r="5" spans="1:40" s="89" customFormat="1" ht="21.75" customHeight="1" x14ac:dyDescent="0.25">
      <c r="A5" s="96"/>
      <c r="C5" s="320" t="s">
        <v>170</v>
      </c>
      <c r="D5" s="887">
        <v>305336</v>
      </c>
      <c r="E5" s="892"/>
      <c r="F5" s="888"/>
      <c r="G5" s="895" t="s">
        <v>167</v>
      </c>
      <c r="H5" s="894"/>
      <c r="I5" s="887" t="s">
        <v>377</v>
      </c>
      <c r="J5" s="888"/>
      <c r="K5" s="212"/>
      <c r="L5" s="895" t="s">
        <v>168</v>
      </c>
      <c r="M5" s="894"/>
      <c r="N5" s="889" t="s">
        <v>358</v>
      </c>
      <c r="O5" s="890"/>
      <c r="P5" s="890"/>
      <c r="Q5" s="890"/>
      <c r="R5" s="890"/>
      <c r="S5" s="890"/>
      <c r="T5" s="890"/>
      <c r="U5" s="891"/>
      <c r="V5" s="151"/>
      <c r="W5" s="895" t="s">
        <v>169</v>
      </c>
      <c r="X5" s="894"/>
      <c r="Y5" s="213"/>
      <c r="Z5" s="214"/>
      <c r="AA5" s="214"/>
      <c r="AB5" s="538"/>
      <c r="AC5" s="538" t="s">
        <v>300</v>
      </c>
      <c r="AD5" s="214"/>
      <c r="AE5" s="214"/>
      <c r="AF5" s="215"/>
      <c r="AG5" s="211"/>
      <c r="AH5" s="211"/>
      <c r="AI5" s="211"/>
      <c r="AJ5" s="211"/>
      <c r="AK5" s="211"/>
      <c r="AL5" s="211"/>
      <c r="AM5" s="211"/>
      <c r="AN5" s="211"/>
    </row>
    <row r="6" spans="1:40" s="89" customFormat="1" ht="10.5" customHeight="1" x14ac:dyDescent="0.25">
      <c r="A6" s="96"/>
      <c r="B6" s="211"/>
      <c r="C6" s="318"/>
      <c r="D6" s="318"/>
      <c r="E6" s="318"/>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row>
    <row r="7" spans="1:40" s="151" customFormat="1" ht="26.25" customHeight="1" x14ac:dyDescent="0.25">
      <c r="A7" s="893" t="s">
        <v>171</v>
      </c>
      <c r="B7" s="894"/>
      <c r="C7" s="887" t="s">
        <v>374</v>
      </c>
      <c r="D7" s="892"/>
      <c r="E7" s="892"/>
      <c r="F7" s="892"/>
      <c r="G7" s="892"/>
      <c r="H7" s="892"/>
      <c r="I7" s="892"/>
      <c r="J7" s="892"/>
      <c r="K7" s="892"/>
      <c r="L7" s="892"/>
      <c r="M7" s="892"/>
      <c r="N7" s="892"/>
      <c r="O7" s="892"/>
      <c r="P7" s="888"/>
      <c r="Q7" s="211"/>
      <c r="R7" s="211"/>
      <c r="S7" s="211"/>
      <c r="T7" s="211"/>
      <c r="U7" s="893" t="s">
        <v>166</v>
      </c>
      <c r="V7" s="893"/>
      <c r="W7" s="893"/>
      <c r="X7" s="894"/>
      <c r="Y7" s="887" t="s">
        <v>301</v>
      </c>
      <c r="Z7" s="892"/>
      <c r="AA7" s="892"/>
      <c r="AB7" s="892"/>
      <c r="AC7" s="888"/>
      <c r="AD7" s="211"/>
      <c r="AE7" s="893" t="s">
        <v>208</v>
      </c>
      <c r="AF7" s="893"/>
      <c r="AG7" s="893"/>
      <c r="AH7" s="893"/>
      <c r="AI7" s="894"/>
      <c r="AJ7" s="887" t="s">
        <v>591</v>
      </c>
      <c r="AK7" s="892"/>
      <c r="AL7" s="892"/>
      <c r="AM7" s="892"/>
      <c r="AN7" s="888"/>
    </row>
    <row r="8" spans="1:40" ht="6.75" customHeight="1" thickBot="1" x14ac:dyDescent="0.35"/>
    <row r="9" spans="1:40" s="152" customFormat="1" ht="21" customHeight="1" thickBot="1" x14ac:dyDescent="0.3">
      <c r="A9" s="869" t="s">
        <v>172</v>
      </c>
      <c r="B9" s="872" t="s">
        <v>173</v>
      </c>
      <c r="C9" s="872" t="s">
        <v>66</v>
      </c>
      <c r="D9" s="875"/>
      <c r="E9" s="877"/>
      <c r="F9" s="878"/>
      <c r="G9" s="878"/>
      <c r="H9" s="878"/>
      <c r="I9" s="878"/>
      <c r="J9" s="878"/>
      <c r="K9" s="878"/>
      <c r="L9" s="878"/>
      <c r="M9" s="879"/>
      <c r="N9" s="866" t="s">
        <v>145</v>
      </c>
      <c r="O9" s="867"/>
      <c r="P9" s="867"/>
      <c r="Q9" s="867"/>
      <c r="R9" s="867"/>
      <c r="S9" s="867"/>
      <c r="T9" s="867"/>
      <c r="U9" s="867"/>
      <c r="V9" s="868"/>
      <c r="W9" s="867" t="s">
        <v>41</v>
      </c>
      <c r="X9" s="867"/>
      <c r="Y9" s="867"/>
      <c r="Z9" s="867"/>
      <c r="AA9" s="867"/>
      <c r="AB9" s="867"/>
      <c r="AC9" s="867"/>
      <c r="AD9" s="867"/>
      <c r="AE9" s="867"/>
      <c r="AF9" s="866" t="s">
        <v>40</v>
      </c>
      <c r="AG9" s="867"/>
      <c r="AH9" s="867"/>
      <c r="AI9" s="867"/>
      <c r="AJ9" s="867"/>
      <c r="AK9" s="867"/>
      <c r="AL9" s="867"/>
      <c r="AM9" s="867"/>
      <c r="AN9" s="868"/>
    </row>
    <row r="10" spans="1:40" s="152" customFormat="1" ht="60.75" customHeight="1" thickBot="1" x14ac:dyDescent="0.3">
      <c r="A10" s="870"/>
      <c r="B10" s="873"/>
      <c r="C10" s="873"/>
      <c r="D10" s="741"/>
      <c r="E10" s="874" t="s">
        <v>605</v>
      </c>
      <c r="F10" s="876"/>
      <c r="G10" s="897"/>
      <c r="H10" s="808" t="s">
        <v>606</v>
      </c>
      <c r="I10" s="809"/>
      <c r="J10" s="810"/>
      <c r="K10" s="877" t="s">
        <v>607</v>
      </c>
      <c r="L10" s="878"/>
      <c r="M10" s="879"/>
      <c r="N10" s="880" t="s">
        <v>608</v>
      </c>
      <c r="O10" s="880"/>
      <c r="P10" s="881"/>
      <c r="Q10" s="882" t="s">
        <v>609</v>
      </c>
      <c r="R10" s="880"/>
      <c r="S10" s="883"/>
      <c r="T10" s="884" t="s">
        <v>610</v>
      </c>
      <c r="U10" s="885"/>
      <c r="V10" s="885"/>
      <c r="W10" s="457"/>
      <c r="X10" s="458"/>
      <c r="Y10" s="459"/>
      <c r="Z10" s="882" t="s">
        <v>148</v>
      </c>
      <c r="AA10" s="880"/>
      <c r="AB10" s="881"/>
      <c r="AC10" s="882" t="s">
        <v>149</v>
      </c>
      <c r="AD10" s="880"/>
      <c r="AE10" s="883"/>
      <c r="AF10" s="884" t="s">
        <v>147</v>
      </c>
      <c r="AG10" s="885"/>
      <c r="AH10" s="885"/>
      <c r="AI10" s="882" t="s">
        <v>148</v>
      </c>
      <c r="AJ10" s="880"/>
      <c r="AK10" s="881"/>
      <c r="AL10" s="882" t="s">
        <v>149</v>
      </c>
      <c r="AM10" s="880"/>
      <c r="AN10" s="883"/>
    </row>
    <row r="11" spans="1:40" ht="16.5" customHeight="1" thickBot="1" x14ac:dyDescent="0.35">
      <c r="A11" s="871"/>
      <c r="B11" s="874"/>
      <c r="C11" s="874"/>
      <c r="D11" s="876"/>
      <c r="E11" s="460" t="s">
        <v>1</v>
      </c>
      <c r="F11" s="461" t="s">
        <v>2</v>
      </c>
      <c r="G11" s="462" t="s">
        <v>93</v>
      </c>
      <c r="H11" s="460" t="s">
        <v>1</v>
      </c>
      <c r="I11" s="461" t="s">
        <v>2</v>
      </c>
      <c r="J11" s="463" t="s">
        <v>93</v>
      </c>
      <c r="K11" s="464" t="s">
        <v>1</v>
      </c>
      <c r="L11" s="465" t="s">
        <v>2</v>
      </c>
      <c r="M11" s="466" t="s">
        <v>93</v>
      </c>
      <c r="N11" s="6" t="s">
        <v>1</v>
      </c>
      <c r="O11" s="7" t="s">
        <v>2</v>
      </c>
      <c r="P11" s="7" t="s">
        <v>93</v>
      </c>
      <c r="Q11" s="7" t="s">
        <v>1</v>
      </c>
      <c r="R11" s="7" t="s">
        <v>2</v>
      </c>
      <c r="S11" s="7" t="s">
        <v>93</v>
      </c>
      <c r="T11" s="7" t="s">
        <v>1</v>
      </c>
      <c r="U11" s="7" t="s">
        <v>2</v>
      </c>
      <c r="V11" s="8" t="s">
        <v>93</v>
      </c>
      <c r="W11" s="6" t="s">
        <v>1</v>
      </c>
      <c r="X11" s="7" t="s">
        <v>2</v>
      </c>
      <c r="Y11" s="7" t="s">
        <v>93</v>
      </c>
      <c r="Z11" s="7" t="s">
        <v>1</v>
      </c>
      <c r="AA11" s="7" t="s">
        <v>2</v>
      </c>
      <c r="AB11" s="7" t="s">
        <v>93</v>
      </c>
      <c r="AC11" s="7" t="s">
        <v>1</v>
      </c>
      <c r="AD11" s="7" t="s">
        <v>2</v>
      </c>
      <c r="AE11" s="8" t="s">
        <v>93</v>
      </c>
      <c r="AF11" s="10" t="s">
        <v>1</v>
      </c>
      <c r="AG11" s="7" t="s">
        <v>2</v>
      </c>
      <c r="AH11" s="7" t="s">
        <v>93</v>
      </c>
      <c r="AI11" s="7" t="s">
        <v>1</v>
      </c>
      <c r="AJ11" s="7" t="s">
        <v>2</v>
      </c>
      <c r="AK11" s="7" t="s">
        <v>93</v>
      </c>
      <c r="AL11" s="7" t="s">
        <v>1</v>
      </c>
      <c r="AM11" s="7" t="s">
        <v>2</v>
      </c>
      <c r="AN11" s="8" t="s">
        <v>93</v>
      </c>
    </row>
    <row r="12" spans="1:40" ht="18" customHeight="1" x14ac:dyDescent="0.3">
      <c r="A12" s="491" t="s">
        <v>840</v>
      </c>
      <c r="B12" s="492" t="s">
        <v>841</v>
      </c>
      <c r="C12" s="865" t="s">
        <v>842</v>
      </c>
      <c r="D12" s="815"/>
      <c r="E12" s="482">
        <v>15</v>
      </c>
      <c r="F12" s="482">
        <v>25</v>
      </c>
      <c r="G12" s="478">
        <f>SUM(E12:F12)</f>
        <v>40</v>
      </c>
      <c r="H12" s="472">
        <v>15</v>
      </c>
      <c r="I12" s="473">
        <v>25</v>
      </c>
      <c r="J12" s="475">
        <f>SUM(H12:I12)</f>
        <v>40</v>
      </c>
      <c r="K12" s="614">
        <f>H12/E12*100</f>
        <v>100</v>
      </c>
      <c r="L12" s="613">
        <f>I12/F12*100</f>
        <v>100</v>
      </c>
      <c r="M12" s="620">
        <f>SUM(K12:L12)/2</f>
        <v>100</v>
      </c>
      <c r="N12" s="472"/>
      <c r="O12" s="473"/>
      <c r="P12" s="475">
        <f>SUM(N12:O12)</f>
        <v>0</v>
      </c>
      <c r="Q12" s="476"/>
      <c r="R12" s="473"/>
      <c r="S12" s="475">
        <f>SUM(Q12:R12)</f>
        <v>0</v>
      </c>
      <c r="T12" s="476"/>
      <c r="U12" s="473"/>
      <c r="V12" s="478">
        <f>SUM(T12:U12)</f>
        <v>0</v>
      </c>
      <c r="W12" s="476"/>
      <c r="X12" s="473"/>
      <c r="Y12" s="475">
        <f>SUM(W12:X12)</f>
        <v>0</v>
      </c>
      <c r="Z12" s="476"/>
      <c r="AA12" s="473"/>
      <c r="AB12" s="475">
        <f>SUM(Z12:AA12)</f>
        <v>0</v>
      </c>
      <c r="AC12" s="476">
        <f>W12+Z12</f>
        <v>0</v>
      </c>
      <c r="AD12" s="473">
        <f>X12+AA12</f>
        <v>0</v>
      </c>
      <c r="AE12" s="478">
        <f>SUM(AC12:AD12)</f>
        <v>0</v>
      </c>
      <c r="AF12" s="476"/>
      <c r="AG12" s="473"/>
      <c r="AH12" s="475">
        <f>SUM(AF12:AG12)</f>
        <v>0</v>
      </c>
      <c r="AI12" s="476"/>
      <c r="AJ12" s="473"/>
      <c r="AK12" s="475">
        <f>SUM(AI12:AJ12)</f>
        <v>0</v>
      </c>
      <c r="AL12" s="476">
        <f>AF12+AI12</f>
        <v>0</v>
      </c>
      <c r="AM12" s="473">
        <f>AG12+AJ12</f>
        <v>0</v>
      </c>
      <c r="AN12" s="478">
        <f>SUM(AL12:AM12)</f>
        <v>0</v>
      </c>
    </row>
    <row r="13" spans="1:40" ht="20.100000000000001" customHeight="1" x14ac:dyDescent="0.3">
      <c r="A13" s="491" t="s">
        <v>840</v>
      </c>
      <c r="B13" s="493" t="s">
        <v>843</v>
      </c>
      <c r="C13" s="864" t="s">
        <v>844</v>
      </c>
      <c r="D13" s="758"/>
      <c r="E13" s="482">
        <v>17</v>
      </c>
      <c r="F13" s="482">
        <v>23</v>
      </c>
      <c r="G13" s="478">
        <f t="shared" ref="G13:G27" si="0">SUM(E13:F13)</f>
        <v>40</v>
      </c>
      <c r="H13" s="339">
        <v>16</v>
      </c>
      <c r="I13" s="482">
        <v>22</v>
      </c>
      <c r="J13" s="473">
        <f t="shared" ref="J13:J27" si="1">SUM(H13:I13)</f>
        <v>38</v>
      </c>
      <c r="K13" s="614">
        <f t="shared" ref="K13:L27" si="2">H13/E13*100</f>
        <v>94.117647058823522</v>
      </c>
      <c r="L13" s="613">
        <f t="shared" si="2"/>
        <v>95.652173913043484</v>
      </c>
      <c r="M13" s="620">
        <f t="shared" ref="M13:M27" si="3">SUM(K13:L13)/2</f>
        <v>94.884910485933503</v>
      </c>
      <c r="N13" s="339"/>
      <c r="O13" s="482"/>
      <c r="P13" s="473">
        <f t="shared" ref="P13:P27" si="4">SUM(N13:O13)</f>
        <v>0</v>
      </c>
      <c r="Q13" s="476"/>
      <c r="R13" s="473"/>
      <c r="S13" s="473">
        <f t="shared" ref="S13:S27" si="5">SUM(Q13:R13)</f>
        <v>0</v>
      </c>
      <c r="T13" s="476"/>
      <c r="U13" s="473"/>
      <c r="V13" s="478">
        <f t="shared" ref="V13:V27" si="6">SUM(T13:U13)</f>
        <v>0</v>
      </c>
      <c r="W13" s="490"/>
      <c r="X13" s="482"/>
      <c r="Y13" s="473">
        <f t="shared" ref="Y13:Y27" si="7">SUM(W13:X13)</f>
        <v>0</v>
      </c>
      <c r="Z13" s="490"/>
      <c r="AA13" s="482"/>
      <c r="AB13" s="473">
        <f t="shared" ref="AB13:AB27" si="8">SUM(Z13:AA13)</f>
        <v>0</v>
      </c>
      <c r="AC13" s="476">
        <f t="shared" ref="AC13:AD27" si="9">W13+Z13</f>
        <v>0</v>
      </c>
      <c r="AD13" s="473">
        <f t="shared" si="9"/>
        <v>0</v>
      </c>
      <c r="AE13" s="478">
        <f t="shared" ref="AE13:AE27" si="10">SUM(AC13:AD13)</f>
        <v>0</v>
      </c>
      <c r="AF13" s="476"/>
      <c r="AG13" s="473"/>
      <c r="AH13" s="473">
        <f t="shared" ref="AH13:AH27" si="11">SUM(AF13:AG13)</f>
        <v>0</v>
      </c>
      <c r="AI13" s="476"/>
      <c r="AJ13" s="473"/>
      <c r="AK13" s="473">
        <f t="shared" ref="AK13:AK27" si="12">SUM(AI13:AJ13)</f>
        <v>0</v>
      </c>
      <c r="AL13" s="476">
        <f t="shared" ref="AL13:AM27" si="13">AF13+AI13</f>
        <v>0</v>
      </c>
      <c r="AM13" s="473">
        <f t="shared" si="13"/>
        <v>0</v>
      </c>
      <c r="AN13" s="478">
        <f t="shared" ref="AN13:AN27" si="14">SUM(AL13:AM13)</f>
        <v>0</v>
      </c>
    </row>
    <row r="14" spans="1:40" ht="20.100000000000001" customHeight="1" x14ac:dyDescent="0.3">
      <c r="A14" s="491" t="s">
        <v>840</v>
      </c>
      <c r="B14" s="493" t="s">
        <v>845</v>
      </c>
      <c r="C14" s="864" t="s">
        <v>846</v>
      </c>
      <c r="D14" s="758"/>
      <c r="E14" s="482">
        <v>14</v>
      </c>
      <c r="F14" s="482">
        <v>29</v>
      </c>
      <c r="G14" s="478">
        <f t="shared" si="0"/>
        <v>43</v>
      </c>
      <c r="H14" s="339">
        <v>12</v>
      </c>
      <c r="I14" s="482">
        <v>28</v>
      </c>
      <c r="J14" s="473">
        <f t="shared" si="1"/>
        <v>40</v>
      </c>
      <c r="K14" s="614">
        <f t="shared" si="2"/>
        <v>85.714285714285708</v>
      </c>
      <c r="L14" s="613">
        <f t="shared" si="2"/>
        <v>96.551724137931032</v>
      </c>
      <c r="M14" s="620">
        <f t="shared" si="3"/>
        <v>91.13300492610837</v>
      </c>
      <c r="N14" s="339"/>
      <c r="O14" s="482"/>
      <c r="P14" s="473">
        <f t="shared" si="4"/>
        <v>0</v>
      </c>
      <c r="Q14" s="476"/>
      <c r="R14" s="473"/>
      <c r="S14" s="473">
        <f t="shared" si="5"/>
        <v>0</v>
      </c>
      <c r="T14" s="476"/>
      <c r="U14" s="473"/>
      <c r="V14" s="478">
        <f t="shared" si="6"/>
        <v>0</v>
      </c>
      <c r="W14" s="490">
        <v>0</v>
      </c>
      <c r="X14" s="482">
        <v>1</v>
      </c>
      <c r="Y14" s="473">
        <f t="shared" si="7"/>
        <v>1</v>
      </c>
      <c r="Z14" s="490"/>
      <c r="AA14" s="482"/>
      <c r="AB14" s="473">
        <f t="shared" si="8"/>
        <v>0</v>
      </c>
      <c r="AC14" s="476">
        <f t="shared" si="9"/>
        <v>0</v>
      </c>
      <c r="AD14" s="473">
        <f t="shared" si="9"/>
        <v>1</v>
      </c>
      <c r="AE14" s="478">
        <f t="shared" si="10"/>
        <v>1</v>
      </c>
      <c r="AF14" s="476"/>
      <c r="AG14" s="473"/>
      <c r="AH14" s="473">
        <f t="shared" si="11"/>
        <v>0</v>
      </c>
      <c r="AI14" s="476"/>
      <c r="AJ14" s="473"/>
      <c r="AK14" s="473">
        <f t="shared" si="12"/>
        <v>0</v>
      </c>
      <c r="AL14" s="476">
        <f t="shared" si="13"/>
        <v>0</v>
      </c>
      <c r="AM14" s="473">
        <f t="shared" si="13"/>
        <v>0</v>
      </c>
      <c r="AN14" s="478">
        <f t="shared" si="14"/>
        <v>0</v>
      </c>
    </row>
    <row r="15" spans="1:40" ht="20.100000000000001" customHeight="1" x14ac:dyDescent="0.3">
      <c r="A15" s="491" t="s">
        <v>840</v>
      </c>
      <c r="B15" s="493" t="s">
        <v>847</v>
      </c>
      <c r="C15" s="864" t="s">
        <v>848</v>
      </c>
      <c r="D15" s="758"/>
      <c r="E15" s="482">
        <v>13</v>
      </c>
      <c r="F15" s="482">
        <v>31</v>
      </c>
      <c r="G15" s="478">
        <f t="shared" si="0"/>
        <v>44</v>
      </c>
      <c r="H15" s="339">
        <v>12</v>
      </c>
      <c r="I15" s="482">
        <v>30</v>
      </c>
      <c r="J15" s="473">
        <f t="shared" si="1"/>
        <v>42</v>
      </c>
      <c r="K15" s="614">
        <f t="shared" si="2"/>
        <v>92.307692307692307</v>
      </c>
      <c r="L15" s="613">
        <f t="shared" si="2"/>
        <v>96.774193548387103</v>
      </c>
      <c r="M15" s="620">
        <f t="shared" si="3"/>
        <v>94.540942928039698</v>
      </c>
      <c r="N15" s="339"/>
      <c r="O15" s="482"/>
      <c r="P15" s="473">
        <f t="shared" si="4"/>
        <v>0</v>
      </c>
      <c r="Q15" s="476"/>
      <c r="R15" s="473"/>
      <c r="S15" s="473">
        <f t="shared" si="5"/>
        <v>0</v>
      </c>
      <c r="T15" s="476"/>
      <c r="U15" s="473"/>
      <c r="V15" s="478">
        <f t="shared" si="6"/>
        <v>0</v>
      </c>
      <c r="W15" s="490">
        <v>1</v>
      </c>
      <c r="X15" s="482">
        <v>1</v>
      </c>
      <c r="Y15" s="473">
        <f t="shared" si="7"/>
        <v>2</v>
      </c>
      <c r="Z15" s="490"/>
      <c r="AA15" s="482"/>
      <c r="AB15" s="473">
        <f t="shared" si="8"/>
        <v>0</v>
      </c>
      <c r="AC15" s="476">
        <f t="shared" si="9"/>
        <v>1</v>
      </c>
      <c r="AD15" s="473">
        <f t="shared" si="9"/>
        <v>1</v>
      </c>
      <c r="AE15" s="478">
        <f t="shared" si="10"/>
        <v>2</v>
      </c>
      <c r="AF15" s="476"/>
      <c r="AG15" s="473"/>
      <c r="AH15" s="473">
        <f t="shared" si="11"/>
        <v>0</v>
      </c>
      <c r="AI15" s="476"/>
      <c r="AJ15" s="473"/>
      <c r="AK15" s="473">
        <f t="shared" si="12"/>
        <v>0</v>
      </c>
      <c r="AL15" s="476">
        <f t="shared" si="13"/>
        <v>0</v>
      </c>
      <c r="AM15" s="473">
        <f t="shared" si="13"/>
        <v>0</v>
      </c>
      <c r="AN15" s="478">
        <f t="shared" si="14"/>
        <v>0</v>
      </c>
    </row>
    <row r="16" spans="1:40" ht="20.100000000000001" customHeight="1" x14ac:dyDescent="0.3">
      <c r="A16" s="491" t="s">
        <v>840</v>
      </c>
      <c r="B16" s="493" t="s">
        <v>849</v>
      </c>
      <c r="C16" s="864" t="s">
        <v>850</v>
      </c>
      <c r="D16" s="758"/>
      <c r="E16" s="482">
        <v>15</v>
      </c>
      <c r="F16" s="482">
        <v>32</v>
      </c>
      <c r="G16" s="478">
        <f t="shared" si="0"/>
        <v>47</v>
      </c>
      <c r="H16" s="339">
        <v>14</v>
      </c>
      <c r="I16" s="482">
        <v>31</v>
      </c>
      <c r="J16" s="473">
        <f t="shared" si="1"/>
        <v>45</v>
      </c>
      <c r="K16" s="614">
        <f t="shared" si="2"/>
        <v>93.333333333333329</v>
      </c>
      <c r="L16" s="613">
        <f t="shared" si="2"/>
        <v>96.875</v>
      </c>
      <c r="M16" s="620">
        <f t="shared" si="3"/>
        <v>95.104166666666657</v>
      </c>
      <c r="N16" s="339"/>
      <c r="O16" s="482"/>
      <c r="P16" s="473">
        <f t="shared" si="4"/>
        <v>0</v>
      </c>
      <c r="Q16" s="476"/>
      <c r="R16" s="473"/>
      <c r="S16" s="473">
        <f t="shared" si="5"/>
        <v>0</v>
      </c>
      <c r="T16" s="476"/>
      <c r="U16" s="473"/>
      <c r="V16" s="478">
        <f t="shared" si="6"/>
        <v>0</v>
      </c>
      <c r="W16" s="490">
        <v>1</v>
      </c>
      <c r="X16" s="482">
        <v>0</v>
      </c>
      <c r="Y16" s="473">
        <f t="shared" si="7"/>
        <v>1</v>
      </c>
      <c r="Z16" s="490"/>
      <c r="AA16" s="482"/>
      <c r="AB16" s="473">
        <f t="shared" si="8"/>
        <v>0</v>
      </c>
      <c r="AC16" s="476">
        <f t="shared" si="9"/>
        <v>1</v>
      </c>
      <c r="AD16" s="473">
        <f t="shared" si="9"/>
        <v>0</v>
      </c>
      <c r="AE16" s="478">
        <f t="shared" si="10"/>
        <v>1</v>
      </c>
      <c r="AF16" s="476"/>
      <c r="AG16" s="473"/>
      <c r="AH16" s="473">
        <f t="shared" si="11"/>
        <v>0</v>
      </c>
      <c r="AI16" s="476"/>
      <c r="AJ16" s="473"/>
      <c r="AK16" s="473">
        <f t="shared" si="12"/>
        <v>0</v>
      </c>
      <c r="AL16" s="476">
        <f t="shared" si="13"/>
        <v>0</v>
      </c>
      <c r="AM16" s="473">
        <f t="shared" si="13"/>
        <v>0</v>
      </c>
      <c r="AN16" s="478">
        <f t="shared" si="14"/>
        <v>0</v>
      </c>
    </row>
    <row r="17" spans="1:40" ht="20.100000000000001" customHeight="1" x14ac:dyDescent="0.3">
      <c r="A17" s="491" t="s">
        <v>840</v>
      </c>
      <c r="B17" s="493" t="s">
        <v>851</v>
      </c>
      <c r="C17" s="864" t="s">
        <v>852</v>
      </c>
      <c r="D17" s="758"/>
      <c r="E17" s="482">
        <v>18</v>
      </c>
      <c r="F17" s="482">
        <v>28</v>
      </c>
      <c r="G17" s="478">
        <f t="shared" si="0"/>
        <v>46</v>
      </c>
      <c r="H17" s="339">
        <v>16</v>
      </c>
      <c r="I17" s="482">
        <v>26</v>
      </c>
      <c r="J17" s="473">
        <f t="shared" si="1"/>
        <v>42</v>
      </c>
      <c r="K17" s="614">
        <f t="shared" si="2"/>
        <v>88.888888888888886</v>
      </c>
      <c r="L17" s="613">
        <f t="shared" si="2"/>
        <v>92.857142857142861</v>
      </c>
      <c r="M17" s="620">
        <f t="shared" si="3"/>
        <v>90.873015873015873</v>
      </c>
      <c r="N17" s="339"/>
      <c r="O17" s="482"/>
      <c r="P17" s="473">
        <f t="shared" si="4"/>
        <v>0</v>
      </c>
      <c r="Q17" s="476"/>
      <c r="R17" s="473"/>
      <c r="S17" s="473">
        <f t="shared" si="5"/>
        <v>0</v>
      </c>
      <c r="T17" s="476"/>
      <c r="U17" s="473"/>
      <c r="V17" s="478">
        <f t="shared" si="6"/>
        <v>0</v>
      </c>
      <c r="W17" s="490"/>
      <c r="X17" s="482"/>
      <c r="Y17" s="473">
        <f t="shared" si="7"/>
        <v>0</v>
      </c>
      <c r="Z17" s="490"/>
      <c r="AA17" s="482"/>
      <c r="AB17" s="473">
        <f t="shared" si="8"/>
        <v>0</v>
      </c>
      <c r="AC17" s="476">
        <f t="shared" si="9"/>
        <v>0</v>
      </c>
      <c r="AD17" s="473">
        <f t="shared" si="9"/>
        <v>0</v>
      </c>
      <c r="AE17" s="478">
        <f t="shared" si="10"/>
        <v>0</v>
      </c>
      <c r="AF17" s="476"/>
      <c r="AG17" s="473"/>
      <c r="AH17" s="473">
        <f t="shared" si="11"/>
        <v>0</v>
      </c>
      <c r="AI17" s="476"/>
      <c r="AJ17" s="473"/>
      <c r="AK17" s="473">
        <f t="shared" si="12"/>
        <v>0</v>
      </c>
      <c r="AL17" s="476">
        <f t="shared" si="13"/>
        <v>0</v>
      </c>
      <c r="AM17" s="473">
        <f t="shared" si="13"/>
        <v>0</v>
      </c>
      <c r="AN17" s="478">
        <f t="shared" si="14"/>
        <v>0</v>
      </c>
    </row>
    <row r="18" spans="1:40" ht="20.100000000000001" customHeight="1" x14ac:dyDescent="0.3">
      <c r="A18" s="491" t="s">
        <v>840</v>
      </c>
      <c r="B18" s="493" t="s">
        <v>853</v>
      </c>
      <c r="C18" s="864" t="s">
        <v>854</v>
      </c>
      <c r="D18" s="758"/>
      <c r="E18" s="482">
        <v>24</v>
      </c>
      <c r="F18" s="482">
        <v>25</v>
      </c>
      <c r="G18" s="478">
        <f t="shared" si="0"/>
        <v>49</v>
      </c>
      <c r="H18" s="339">
        <v>21</v>
      </c>
      <c r="I18" s="482">
        <v>24</v>
      </c>
      <c r="J18" s="473">
        <f t="shared" si="1"/>
        <v>45</v>
      </c>
      <c r="K18" s="614">
        <f t="shared" si="2"/>
        <v>87.5</v>
      </c>
      <c r="L18" s="613">
        <f t="shared" si="2"/>
        <v>96</v>
      </c>
      <c r="M18" s="620">
        <f t="shared" si="3"/>
        <v>91.75</v>
      </c>
      <c r="N18" s="339"/>
      <c r="O18" s="482"/>
      <c r="P18" s="473">
        <f t="shared" si="4"/>
        <v>0</v>
      </c>
      <c r="Q18" s="476"/>
      <c r="R18" s="473"/>
      <c r="S18" s="473">
        <f t="shared" si="5"/>
        <v>0</v>
      </c>
      <c r="T18" s="476"/>
      <c r="U18" s="473"/>
      <c r="V18" s="478">
        <f t="shared" si="6"/>
        <v>0</v>
      </c>
      <c r="W18" s="490"/>
      <c r="X18" s="482"/>
      <c r="Y18" s="473">
        <f t="shared" si="7"/>
        <v>0</v>
      </c>
      <c r="Z18" s="490"/>
      <c r="AA18" s="482"/>
      <c r="AB18" s="473">
        <f t="shared" si="8"/>
        <v>0</v>
      </c>
      <c r="AC18" s="476">
        <f t="shared" si="9"/>
        <v>0</v>
      </c>
      <c r="AD18" s="473">
        <f t="shared" si="9"/>
        <v>0</v>
      </c>
      <c r="AE18" s="478">
        <f t="shared" si="10"/>
        <v>0</v>
      </c>
      <c r="AF18" s="476"/>
      <c r="AG18" s="473"/>
      <c r="AH18" s="473">
        <f t="shared" si="11"/>
        <v>0</v>
      </c>
      <c r="AI18" s="476"/>
      <c r="AJ18" s="473"/>
      <c r="AK18" s="473">
        <f t="shared" si="12"/>
        <v>0</v>
      </c>
      <c r="AL18" s="476">
        <f t="shared" si="13"/>
        <v>0</v>
      </c>
      <c r="AM18" s="473">
        <f t="shared" si="13"/>
        <v>0</v>
      </c>
      <c r="AN18" s="478">
        <f t="shared" si="14"/>
        <v>0</v>
      </c>
    </row>
    <row r="19" spans="1:40" ht="20.100000000000001" customHeight="1" x14ac:dyDescent="0.3">
      <c r="A19" s="491" t="s">
        <v>840</v>
      </c>
      <c r="B19" s="493" t="s">
        <v>855</v>
      </c>
      <c r="C19" s="864" t="s">
        <v>856</v>
      </c>
      <c r="D19" s="758"/>
      <c r="E19" s="482">
        <v>12</v>
      </c>
      <c r="F19" s="482">
        <v>37</v>
      </c>
      <c r="G19" s="478">
        <f t="shared" si="0"/>
        <v>49</v>
      </c>
      <c r="H19" s="339">
        <v>11</v>
      </c>
      <c r="I19" s="482">
        <v>36</v>
      </c>
      <c r="J19" s="473">
        <f t="shared" si="1"/>
        <v>47</v>
      </c>
      <c r="K19" s="614">
        <f t="shared" si="2"/>
        <v>91.666666666666657</v>
      </c>
      <c r="L19" s="613">
        <f t="shared" si="2"/>
        <v>97.297297297297305</v>
      </c>
      <c r="M19" s="620">
        <f t="shared" si="3"/>
        <v>94.481981981981988</v>
      </c>
      <c r="N19" s="339"/>
      <c r="O19" s="482"/>
      <c r="P19" s="473">
        <f t="shared" si="4"/>
        <v>0</v>
      </c>
      <c r="Q19" s="476"/>
      <c r="R19" s="473"/>
      <c r="S19" s="473">
        <f t="shared" si="5"/>
        <v>0</v>
      </c>
      <c r="T19" s="476"/>
      <c r="U19" s="473"/>
      <c r="V19" s="478">
        <f t="shared" si="6"/>
        <v>0</v>
      </c>
      <c r="W19" s="490"/>
      <c r="X19" s="482"/>
      <c r="Y19" s="473">
        <f t="shared" si="7"/>
        <v>0</v>
      </c>
      <c r="Z19" s="490"/>
      <c r="AA19" s="482"/>
      <c r="AB19" s="473">
        <f t="shared" si="8"/>
        <v>0</v>
      </c>
      <c r="AC19" s="476">
        <f t="shared" si="9"/>
        <v>0</v>
      </c>
      <c r="AD19" s="473">
        <f t="shared" si="9"/>
        <v>0</v>
      </c>
      <c r="AE19" s="478">
        <f t="shared" si="10"/>
        <v>0</v>
      </c>
      <c r="AF19" s="476"/>
      <c r="AG19" s="473"/>
      <c r="AH19" s="473">
        <f t="shared" si="11"/>
        <v>0</v>
      </c>
      <c r="AI19" s="476"/>
      <c r="AJ19" s="473"/>
      <c r="AK19" s="473">
        <f t="shared" si="12"/>
        <v>0</v>
      </c>
      <c r="AL19" s="476">
        <f t="shared" si="13"/>
        <v>0</v>
      </c>
      <c r="AM19" s="473">
        <f t="shared" si="13"/>
        <v>0</v>
      </c>
      <c r="AN19" s="478">
        <f t="shared" si="14"/>
        <v>0</v>
      </c>
    </row>
    <row r="20" spans="1:40" ht="20.100000000000001" customHeight="1" x14ac:dyDescent="0.3">
      <c r="A20" s="491" t="s">
        <v>840</v>
      </c>
      <c r="B20" s="493" t="s">
        <v>857</v>
      </c>
      <c r="C20" s="864" t="s">
        <v>858</v>
      </c>
      <c r="D20" s="758"/>
      <c r="E20" s="482">
        <v>20</v>
      </c>
      <c r="F20" s="482">
        <v>29</v>
      </c>
      <c r="G20" s="478">
        <f t="shared" si="0"/>
        <v>49</v>
      </c>
      <c r="H20" s="339">
        <v>18</v>
      </c>
      <c r="I20" s="482">
        <v>27</v>
      </c>
      <c r="J20" s="473">
        <f t="shared" si="1"/>
        <v>45</v>
      </c>
      <c r="K20" s="614">
        <f t="shared" si="2"/>
        <v>90</v>
      </c>
      <c r="L20" s="613">
        <f t="shared" si="2"/>
        <v>93.103448275862064</v>
      </c>
      <c r="M20" s="620">
        <f t="shared" si="3"/>
        <v>91.551724137931032</v>
      </c>
      <c r="N20" s="339"/>
      <c r="O20" s="482"/>
      <c r="P20" s="473">
        <f t="shared" si="4"/>
        <v>0</v>
      </c>
      <c r="Q20" s="476"/>
      <c r="R20" s="473"/>
      <c r="S20" s="473">
        <f t="shared" si="5"/>
        <v>0</v>
      </c>
      <c r="T20" s="476"/>
      <c r="U20" s="473"/>
      <c r="V20" s="478">
        <f t="shared" si="6"/>
        <v>0</v>
      </c>
      <c r="W20" s="490"/>
      <c r="X20" s="482"/>
      <c r="Y20" s="473">
        <f t="shared" si="7"/>
        <v>0</v>
      </c>
      <c r="Z20" s="490"/>
      <c r="AA20" s="482"/>
      <c r="AB20" s="473">
        <f t="shared" si="8"/>
        <v>0</v>
      </c>
      <c r="AC20" s="476">
        <f t="shared" si="9"/>
        <v>0</v>
      </c>
      <c r="AD20" s="473">
        <f t="shared" si="9"/>
        <v>0</v>
      </c>
      <c r="AE20" s="478">
        <f t="shared" si="10"/>
        <v>0</v>
      </c>
      <c r="AF20" s="476"/>
      <c r="AG20" s="473"/>
      <c r="AH20" s="473">
        <f t="shared" si="11"/>
        <v>0</v>
      </c>
      <c r="AI20" s="476"/>
      <c r="AJ20" s="473"/>
      <c r="AK20" s="473">
        <f t="shared" si="12"/>
        <v>0</v>
      </c>
      <c r="AL20" s="476">
        <f t="shared" si="13"/>
        <v>0</v>
      </c>
      <c r="AM20" s="473">
        <f t="shared" si="13"/>
        <v>0</v>
      </c>
      <c r="AN20" s="478">
        <f t="shared" si="14"/>
        <v>0</v>
      </c>
    </row>
    <row r="21" spans="1:40" ht="20.100000000000001" customHeight="1" x14ac:dyDescent="0.3">
      <c r="A21" s="491" t="s">
        <v>840</v>
      </c>
      <c r="B21" s="493" t="s">
        <v>859</v>
      </c>
      <c r="C21" s="864" t="s">
        <v>860</v>
      </c>
      <c r="D21" s="758"/>
      <c r="E21" s="482">
        <v>11</v>
      </c>
      <c r="F21" s="482">
        <v>36</v>
      </c>
      <c r="G21" s="478">
        <f t="shared" si="0"/>
        <v>47</v>
      </c>
      <c r="H21" s="339">
        <v>10</v>
      </c>
      <c r="I21" s="482">
        <v>33</v>
      </c>
      <c r="J21" s="473">
        <f t="shared" si="1"/>
        <v>43</v>
      </c>
      <c r="K21" s="614">
        <f t="shared" si="2"/>
        <v>90.909090909090907</v>
      </c>
      <c r="L21" s="613">
        <f t="shared" si="2"/>
        <v>91.666666666666657</v>
      </c>
      <c r="M21" s="620">
        <f t="shared" si="3"/>
        <v>91.287878787878782</v>
      </c>
      <c r="N21" s="339"/>
      <c r="O21" s="482"/>
      <c r="P21" s="473">
        <f t="shared" si="4"/>
        <v>0</v>
      </c>
      <c r="Q21" s="476"/>
      <c r="R21" s="473"/>
      <c r="S21" s="473">
        <f t="shared" si="5"/>
        <v>0</v>
      </c>
      <c r="T21" s="476"/>
      <c r="U21" s="473"/>
      <c r="V21" s="478">
        <f t="shared" si="6"/>
        <v>0</v>
      </c>
      <c r="W21" s="490"/>
      <c r="X21" s="482"/>
      <c r="Y21" s="473">
        <f t="shared" si="7"/>
        <v>0</v>
      </c>
      <c r="Z21" s="490"/>
      <c r="AA21" s="482"/>
      <c r="AB21" s="473">
        <f t="shared" si="8"/>
        <v>0</v>
      </c>
      <c r="AC21" s="476">
        <f t="shared" si="9"/>
        <v>0</v>
      </c>
      <c r="AD21" s="473">
        <f t="shared" si="9"/>
        <v>0</v>
      </c>
      <c r="AE21" s="478">
        <f t="shared" si="10"/>
        <v>0</v>
      </c>
      <c r="AF21" s="476"/>
      <c r="AG21" s="473"/>
      <c r="AH21" s="473">
        <f t="shared" si="11"/>
        <v>0</v>
      </c>
      <c r="AI21" s="476"/>
      <c r="AJ21" s="473"/>
      <c r="AK21" s="473">
        <f t="shared" si="12"/>
        <v>0</v>
      </c>
      <c r="AL21" s="476">
        <f t="shared" si="13"/>
        <v>0</v>
      </c>
      <c r="AM21" s="473">
        <f t="shared" si="13"/>
        <v>0</v>
      </c>
      <c r="AN21" s="478">
        <f t="shared" si="14"/>
        <v>0</v>
      </c>
    </row>
    <row r="22" spans="1:40" ht="20.100000000000001" customHeight="1" x14ac:dyDescent="0.3">
      <c r="A22" s="491" t="s">
        <v>840</v>
      </c>
      <c r="B22" s="493" t="s">
        <v>861</v>
      </c>
      <c r="C22" s="864" t="s">
        <v>862</v>
      </c>
      <c r="D22" s="758"/>
      <c r="E22" s="482">
        <v>20</v>
      </c>
      <c r="F22" s="482">
        <v>29</v>
      </c>
      <c r="G22" s="478">
        <f t="shared" si="0"/>
        <v>49</v>
      </c>
      <c r="H22" s="339">
        <v>18</v>
      </c>
      <c r="I22" s="482">
        <v>24</v>
      </c>
      <c r="J22" s="473">
        <f t="shared" si="1"/>
        <v>42</v>
      </c>
      <c r="K22" s="614">
        <f t="shared" si="2"/>
        <v>90</v>
      </c>
      <c r="L22" s="613">
        <f t="shared" si="2"/>
        <v>82.758620689655174</v>
      </c>
      <c r="M22" s="620">
        <f t="shared" si="3"/>
        <v>86.379310344827587</v>
      </c>
      <c r="N22" s="339"/>
      <c r="O22" s="482"/>
      <c r="P22" s="473">
        <f t="shared" si="4"/>
        <v>0</v>
      </c>
      <c r="Q22" s="476"/>
      <c r="R22" s="473"/>
      <c r="S22" s="473">
        <f t="shared" si="5"/>
        <v>0</v>
      </c>
      <c r="T22" s="476"/>
      <c r="U22" s="473"/>
      <c r="V22" s="478">
        <f t="shared" si="6"/>
        <v>0</v>
      </c>
      <c r="W22" s="490"/>
      <c r="X22" s="482"/>
      <c r="Y22" s="473">
        <f t="shared" si="7"/>
        <v>0</v>
      </c>
      <c r="Z22" s="490"/>
      <c r="AA22" s="482"/>
      <c r="AB22" s="473">
        <f t="shared" si="8"/>
        <v>0</v>
      </c>
      <c r="AC22" s="476">
        <f t="shared" si="9"/>
        <v>0</v>
      </c>
      <c r="AD22" s="473">
        <f t="shared" si="9"/>
        <v>0</v>
      </c>
      <c r="AE22" s="478">
        <f t="shared" si="10"/>
        <v>0</v>
      </c>
      <c r="AF22" s="476"/>
      <c r="AG22" s="473"/>
      <c r="AH22" s="473">
        <f t="shared" si="11"/>
        <v>0</v>
      </c>
      <c r="AI22" s="476"/>
      <c r="AJ22" s="473"/>
      <c r="AK22" s="473">
        <f t="shared" si="12"/>
        <v>0</v>
      </c>
      <c r="AL22" s="476">
        <f t="shared" si="13"/>
        <v>0</v>
      </c>
      <c r="AM22" s="473">
        <f t="shared" si="13"/>
        <v>0</v>
      </c>
      <c r="AN22" s="478">
        <f t="shared" si="14"/>
        <v>0</v>
      </c>
    </row>
    <row r="23" spans="1:40" ht="20.100000000000001" customHeight="1" x14ac:dyDescent="0.3">
      <c r="A23" s="491" t="s">
        <v>840</v>
      </c>
      <c r="B23" s="493" t="s">
        <v>863</v>
      </c>
      <c r="C23" s="864" t="s">
        <v>864</v>
      </c>
      <c r="D23" s="758"/>
      <c r="E23" s="482">
        <v>30</v>
      </c>
      <c r="F23" s="482">
        <v>18</v>
      </c>
      <c r="G23" s="478">
        <f t="shared" si="0"/>
        <v>48</v>
      </c>
      <c r="H23" s="339">
        <v>28</v>
      </c>
      <c r="I23" s="482">
        <v>15</v>
      </c>
      <c r="J23" s="473">
        <f t="shared" si="1"/>
        <v>43</v>
      </c>
      <c r="K23" s="614">
        <f t="shared" si="2"/>
        <v>93.333333333333329</v>
      </c>
      <c r="L23" s="613">
        <f t="shared" si="2"/>
        <v>83.333333333333343</v>
      </c>
      <c r="M23" s="620">
        <f t="shared" si="3"/>
        <v>88.333333333333343</v>
      </c>
      <c r="N23" s="339"/>
      <c r="O23" s="482"/>
      <c r="P23" s="473">
        <f t="shared" si="4"/>
        <v>0</v>
      </c>
      <c r="Q23" s="476"/>
      <c r="R23" s="473"/>
      <c r="S23" s="473">
        <f t="shared" si="5"/>
        <v>0</v>
      </c>
      <c r="T23" s="476"/>
      <c r="U23" s="473"/>
      <c r="V23" s="478">
        <f t="shared" si="6"/>
        <v>0</v>
      </c>
      <c r="W23" s="490">
        <v>2</v>
      </c>
      <c r="X23" s="482">
        <v>2</v>
      </c>
      <c r="Y23" s="473">
        <f t="shared" si="7"/>
        <v>4</v>
      </c>
      <c r="Z23" s="490"/>
      <c r="AA23" s="482"/>
      <c r="AB23" s="473">
        <f t="shared" si="8"/>
        <v>0</v>
      </c>
      <c r="AC23" s="476">
        <f t="shared" si="9"/>
        <v>2</v>
      </c>
      <c r="AD23" s="473">
        <f t="shared" si="9"/>
        <v>2</v>
      </c>
      <c r="AE23" s="478">
        <f t="shared" si="10"/>
        <v>4</v>
      </c>
      <c r="AF23" s="476"/>
      <c r="AG23" s="473"/>
      <c r="AH23" s="473">
        <f t="shared" si="11"/>
        <v>0</v>
      </c>
      <c r="AI23" s="476"/>
      <c r="AJ23" s="473"/>
      <c r="AK23" s="473">
        <f t="shared" si="12"/>
        <v>0</v>
      </c>
      <c r="AL23" s="476">
        <f t="shared" si="13"/>
        <v>0</v>
      </c>
      <c r="AM23" s="473">
        <f t="shared" si="13"/>
        <v>0</v>
      </c>
      <c r="AN23" s="478">
        <f t="shared" si="14"/>
        <v>0</v>
      </c>
    </row>
    <row r="24" spans="1:40" ht="20.100000000000001" customHeight="1" x14ac:dyDescent="0.3">
      <c r="A24" s="491" t="s">
        <v>840</v>
      </c>
      <c r="B24" s="493" t="s">
        <v>865</v>
      </c>
      <c r="C24" s="864" t="s">
        <v>866</v>
      </c>
      <c r="D24" s="758"/>
      <c r="E24" s="482">
        <v>17</v>
      </c>
      <c r="F24" s="482">
        <v>32</v>
      </c>
      <c r="G24" s="478">
        <f t="shared" si="0"/>
        <v>49</v>
      </c>
      <c r="H24" s="339">
        <v>15</v>
      </c>
      <c r="I24" s="482">
        <v>29</v>
      </c>
      <c r="J24" s="473">
        <f t="shared" si="1"/>
        <v>44</v>
      </c>
      <c r="K24" s="614">
        <f t="shared" si="2"/>
        <v>88.235294117647058</v>
      </c>
      <c r="L24" s="613">
        <f t="shared" si="2"/>
        <v>90.625</v>
      </c>
      <c r="M24" s="620">
        <f t="shared" si="3"/>
        <v>89.430147058823536</v>
      </c>
      <c r="N24" s="339"/>
      <c r="O24" s="482"/>
      <c r="P24" s="473">
        <f t="shared" si="4"/>
        <v>0</v>
      </c>
      <c r="Q24" s="476"/>
      <c r="R24" s="473"/>
      <c r="S24" s="473">
        <f t="shared" si="5"/>
        <v>0</v>
      </c>
      <c r="T24" s="476"/>
      <c r="U24" s="473"/>
      <c r="V24" s="478">
        <f t="shared" si="6"/>
        <v>0</v>
      </c>
      <c r="W24" s="490"/>
      <c r="X24" s="482"/>
      <c r="Y24" s="473">
        <f t="shared" si="7"/>
        <v>0</v>
      </c>
      <c r="Z24" s="490">
        <v>0</v>
      </c>
      <c r="AA24" s="482">
        <v>1</v>
      </c>
      <c r="AB24" s="473">
        <f t="shared" si="8"/>
        <v>1</v>
      </c>
      <c r="AC24" s="476">
        <f t="shared" si="9"/>
        <v>0</v>
      </c>
      <c r="AD24" s="473">
        <f t="shared" si="9"/>
        <v>1</v>
      </c>
      <c r="AE24" s="478">
        <f t="shared" si="10"/>
        <v>1</v>
      </c>
      <c r="AF24" s="476"/>
      <c r="AG24" s="473"/>
      <c r="AH24" s="473">
        <f t="shared" si="11"/>
        <v>0</v>
      </c>
      <c r="AI24" s="476"/>
      <c r="AJ24" s="473"/>
      <c r="AK24" s="473">
        <f t="shared" si="12"/>
        <v>0</v>
      </c>
      <c r="AL24" s="476">
        <f t="shared" si="13"/>
        <v>0</v>
      </c>
      <c r="AM24" s="473">
        <f t="shared" si="13"/>
        <v>0</v>
      </c>
      <c r="AN24" s="478">
        <f t="shared" si="14"/>
        <v>0</v>
      </c>
    </row>
    <row r="25" spans="1:40" ht="20.100000000000001" customHeight="1" x14ac:dyDescent="0.3">
      <c r="A25" s="491" t="s">
        <v>840</v>
      </c>
      <c r="B25" s="493" t="s">
        <v>867</v>
      </c>
      <c r="C25" s="864" t="s">
        <v>868</v>
      </c>
      <c r="D25" s="758"/>
      <c r="E25" s="482">
        <v>21</v>
      </c>
      <c r="F25" s="482">
        <v>29</v>
      </c>
      <c r="G25" s="478">
        <f t="shared" si="0"/>
        <v>50</v>
      </c>
      <c r="H25" s="544">
        <v>18</v>
      </c>
      <c r="I25" s="545">
        <v>27</v>
      </c>
      <c r="J25" s="473">
        <f t="shared" si="1"/>
        <v>45</v>
      </c>
      <c r="K25" s="614">
        <f t="shared" si="2"/>
        <v>85.714285714285708</v>
      </c>
      <c r="L25" s="613">
        <f t="shared" si="2"/>
        <v>93.103448275862064</v>
      </c>
      <c r="M25" s="620">
        <f t="shared" si="3"/>
        <v>89.408866995073879</v>
      </c>
      <c r="N25" s="544"/>
      <c r="O25" s="545"/>
      <c r="P25" s="473">
        <f t="shared" si="4"/>
        <v>0</v>
      </c>
      <c r="Q25" s="476"/>
      <c r="R25" s="473"/>
      <c r="S25" s="473">
        <f t="shared" si="5"/>
        <v>0</v>
      </c>
      <c r="T25" s="476"/>
      <c r="U25" s="473"/>
      <c r="V25" s="478">
        <f t="shared" si="6"/>
        <v>0</v>
      </c>
      <c r="W25" s="490"/>
      <c r="X25" s="482"/>
      <c r="Y25" s="473">
        <f t="shared" si="7"/>
        <v>0</v>
      </c>
      <c r="Z25" s="490"/>
      <c r="AA25" s="482"/>
      <c r="AB25" s="473">
        <f t="shared" si="8"/>
        <v>0</v>
      </c>
      <c r="AC25" s="476">
        <f t="shared" si="9"/>
        <v>0</v>
      </c>
      <c r="AD25" s="473">
        <f t="shared" si="9"/>
        <v>0</v>
      </c>
      <c r="AE25" s="478">
        <f t="shared" si="10"/>
        <v>0</v>
      </c>
      <c r="AF25" s="476"/>
      <c r="AG25" s="473"/>
      <c r="AH25" s="473">
        <f t="shared" si="11"/>
        <v>0</v>
      </c>
      <c r="AI25" s="476"/>
      <c r="AJ25" s="473"/>
      <c r="AK25" s="473">
        <f t="shared" si="12"/>
        <v>0</v>
      </c>
      <c r="AL25" s="476">
        <f t="shared" si="13"/>
        <v>0</v>
      </c>
      <c r="AM25" s="473">
        <f t="shared" si="13"/>
        <v>0</v>
      </c>
      <c r="AN25" s="478">
        <f t="shared" si="14"/>
        <v>0</v>
      </c>
    </row>
    <row r="26" spans="1:40" ht="20.100000000000001" customHeight="1" x14ac:dyDescent="0.3">
      <c r="A26" s="491" t="s">
        <v>840</v>
      </c>
      <c r="B26" s="493" t="s">
        <v>869</v>
      </c>
      <c r="C26" s="864" t="s">
        <v>870</v>
      </c>
      <c r="D26" s="758"/>
      <c r="E26" s="482">
        <v>20</v>
      </c>
      <c r="F26" s="482">
        <v>28</v>
      </c>
      <c r="G26" s="478">
        <f t="shared" si="0"/>
        <v>48</v>
      </c>
      <c r="H26" s="544">
        <v>18</v>
      </c>
      <c r="I26" s="545">
        <v>26</v>
      </c>
      <c r="J26" s="473">
        <f t="shared" si="1"/>
        <v>44</v>
      </c>
      <c r="K26" s="614">
        <f t="shared" si="2"/>
        <v>90</v>
      </c>
      <c r="L26" s="613">
        <f t="shared" si="2"/>
        <v>92.857142857142861</v>
      </c>
      <c r="M26" s="620">
        <f t="shared" si="3"/>
        <v>91.428571428571431</v>
      </c>
      <c r="N26" s="544"/>
      <c r="O26" s="545"/>
      <c r="P26" s="473">
        <f t="shared" si="4"/>
        <v>0</v>
      </c>
      <c r="Q26" s="476"/>
      <c r="R26" s="473"/>
      <c r="S26" s="473">
        <f t="shared" si="5"/>
        <v>0</v>
      </c>
      <c r="T26" s="476"/>
      <c r="U26" s="473"/>
      <c r="V26" s="478">
        <f t="shared" si="6"/>
        <v>0</v>
      </c>
      <c r="W26" s="490">
        <v>0</v>
      </c>
      <c r="X26" s="482">
        <v>1</v>
      </c>
      <c r="Y26" s="473">
        <f t="shared" si="7"/>
        <v>1</v>
      </c>
      <c r="Z26" s="490"/>
      <c r="AA26" s="482"/>
      <c r="AB26" s="473">
        <f t="shared" si="8"/>
        <v>0</v>
      </c>
      <c r="AC26" s="476">
        <f t="shared" si="9"/>
        <v>0</v>
      </c>
      <c r="AD26" s="473">
        <f t="shared" si="9"/>
        <v>1</v>
      </c>
      <c r="AE26" s="478">
        <f t="shared" si="10"/>
        <v>1</v>
      </c>
      <c r="AF26" s="476"/>
      <c r="AG26" s="473"/>
      <c r="AH26" s="473">
        <f t="shared" si="11"/>
        <v>0</v>
      </c>
      <c r="AI26" s="476"/>
      <c r="AJ26" s="473"/>
      <c r="AK26" s="473">
        <f t="shared" si="12"/>
        <v>0</v>
      </c>
      <c r="AL26" s="476">
        <f t="shared" si="13"/>
        <v>0</v>
      </c>
      <c r="AM26" s="473">
        <f t="shared" si="13"/>
        <v>0</v>
      </c>
      <c r="AN26" s="478">
        <f t="shared" si="14"/>
        <v>0</v>
      </c>
    </row>
    <row r="27" spans="1:40" ht="20.100000000000001" customHeight="1" x14ac:dyDescent="0.3">
      <c r="A27" s="491" t="s">
        <v>840</v>
      </c>
      <c r="B27" s="493" t="s">
        <v>871</v>
      </c>
      <c r="C27" s="864" t="s">
        <v>872</v>
      </c>
      <c r="D27" s="758"/>
      <c r="E27" s="339">
        <v>21</v>
      </c>
      <c r="F27" s="482">
        <v>26</v>
      </c>
      <c r="G27" s="488">
        <f t="shared" si="0"/>
        <v>47</v>
      </c>
      <c r="H27" s="339">
        <v>19</v>
      </c>
      <c r="I27" s="482">
        <v>24</v>
      </c>
      <c r="J27" s="482">
        <f t="shared" si="1"/>
        <v>43</v>
      </c>
      <c r="K27" s="615">
        <f t="shared" si="2"/>
        <v>90.476190476190482</v>
      </c>
      <c r="L27" s="508">
        <f t="shared" si="2"/>
        <v>92.307692307692307</v>
      </c>
      <c r="M27" s="621">
        <f t="shared" si="3"/>
        <v>91.391941391941401</v>
      </c>
      <c r="N27" s="339"/>
      <c r="O27" s="482"/>
      <c r="P27" s="482">
        <f t="shared" si="4"/>
        <v>0</v>
      </c>
      <c r="Q27" s="490"/>
      <c r="R27" s="482"/>
      <c r="S27" s="482">
        <f t="shared" si="5"/>
        <v>0</v>
      </c>
      <c r="T27" s="490"/>
      <c r="U27" s="482"/>
      <c r="V27" s="488">
        <f t="shared" si="6"/>
        <v>0</v>
      </c>
      <c r="W27" s="490"/>
      <c r="X27" s="482"/>
      <c r="Y27" s="482">
        <f t="shared" si="7"/>
        <v>0</v>
      </c>
      <c r="Z27" s="490"/>
      <c r="AA27" s="482"/>
      <c r="AB27" s="482">
        <f t="shared" si="8"/>
        <v>0</v>
      </c>
      <c r="AC27" s="490">
        <f t="shared" si="9"/>
        <v>0</v>
      </c>
      <c r="AD27" s="482">
        <f t="shared" si="9"/>
        <v>0</v>
      </c>
      <c r="AE27" s="488">
        <f t="shared" si="10"/>
        <v>0</v>
      </c>
      <c r="AF27" s="490"/>
      <c r="AG27" s="482"/>
      <c r="AH27" s="482">
        <f t="shared" si="11"/>
        <v>0</v>
      </c>
      <c r="AI27" s="490"/>
      <c r="AJ27" s="482"/>
      <c r="AK27" s="482">
        <f t="shared" si="12"/>
        <v>0</v>
      </c>
      <c r="AL27" s="490">
        <f t="shared" si="13"/>
        <v>0</v>
      </c>
      <c r="AM27" s="482">
        <f t="shared" si="13"/>
        <v>0</v>
      </c>
      <c r="AN27" s="482">
        <f t="shared" si="14"/>
        <v>0</v>
      </c>
    </row>
    <row r="28" spans="1:40" ht="20.100000000000001" customHeight="1" x14ac:dyDescent="0.3">
      <c r="A28" s="491" t="s">
        <v>840</v>
      </c>
      <c r="B28" s="493" t="s">
        <v>873</v>
      </c>
      <c r="C28" s="864" t="s">
        <v>874</v>
      </c>
      <c r="D28" s="758"/>
      <c r="E28" s="472">
        <v>27</v>
      </c>
      <c r="F28" s="473">
        <v>21</v>
      </c>
      <c r="G28" s="478">
        <f>SUM(E28:F28)</f>
        <v>48</v>
      </c>
      <c r="H28" s="472">
        <v>26</v>
      </c>
      <c r="I28" s="473">
        <v>19</v>
      </c>
      <c r="J28" s="547">
        <f>SUM(H28:I28)</f>
        <v>45</v>
      </c>
      <c r="K28" s="614">
        <f>H28/E28*100</f>
        <v>96.296296296296291</v>
      </c>
      <c r="L28" s="613">
        <f>I28/F28*100</f>
        <v>90.476190476190482</v>
      </c>
      <c r="M28" s="620">
        <f>SUM(K28:L28)/2</f>
        <v>93.386243386243393</v>
      </c>
      <c r="N28" s="472"/>
      <c r="O28" s="473"/>
      <c r="P28" s="547">
        <f>SUM(N28:O28)</f>
        <v>0</v>
      </c>
      <c r="Q28" s="476"/>
      <c r="R28" s="473"/>
      <c r="S28" s="547">
        <f>SUM(Q28:R28)</f>
        <v>0</v>
      </c>
      <c r="T28" s="548"/>
      <c r="U28" s="547"/>
      <c r="V28" s="549">
        <f>SUM(T28:U28)</f>
        <v>0</v>
      </c>
      <c r="W28" s="476">
        <v>1</v>
      </c>
      <c r="X28" s="473">
        <v>0</v>
      </c>
      <c r="Y28" s="547">
        <f>SUM(W28:X28)</f>
        <v>1</v>
      </c>
      <c r="Z28" s="548"/>
      <c r="AA28" s="547"/>
      <c r="AB28" s="547">
        <f>SUM(Z28:AA28)</f>
        <v>0</v>
      </c>
      <c r="AC28" s="548">
        <f>W28+Z28</f>
        <v>1</v>
      </c>
      <c r="AD28" s="547">
        <f>X28+AA28</f>
        <v>0</v>
      </c>
      <c r="AE28" s="549">
        <f>SUM(AC28:AD28)</f>
        <v>1</v>
      </c>
      <c r="AF28" s="548"/>
      <c r="AG28" s="547"/>
      <c r="AH28" s="547">
        <f>SUM(AF28:AG28)</f>
        <v>0</v>
      </c>
      <c r="AI28" s="548"/>
      <c r="AJ28" s="547"/>
      <c r="AK28" s="547">
        <f>SUM(AI28:AJ28)</f>
        <v>0</v>
      </c>
      <c r="AL28" s="548">
        <f>AF28+AI28</f>
        <v>0</v>
      </c>
      <c r="AM28" s="547">
        <f>AG28+AJ28</f>
        <v>0</v>
      </c>
      <c r="AN28" s="549">
        <f>SUM(AL28:AM28)</f>
        <v>0</v>
      </c>
    </row>
    <row r="29" spans="1:40" ht="20.100000000000001" customHeight="1" x14ac:dyDescent="0.3">
      <c r="A29" s="491" t="s">
        <v>840</v>
      </c>
      <c r="B29" s="493" t="s">
        <v>875</v>
      </c>
      <c r="C29" s="864" t="s">
        <v>876</v>
      </c>
      <c r="D29" s="758"/>
      <c r="E29" s="339">
        <v>25</v>
      </c>
      <c r="F29" s="482">
        <v>25</v>
      </c>
      <c r="G29" s="478">
        <f>SUM(E29:F29)</f>
        <v>50</v>
      </c>
      <c r="H29" s="472">
        <v>23</v>
      </c>
      <c r="I29" s="473">
        <v>23</v>
      </c>
      <c r="J29" s="482">
        <f>SUM(H29:I29)</f>
        <v>46</v>
      </c>
      <c r="K29" s="614">
        <f>H29/E29*100</f>
        <v>92</v>
      </c>
      <c r="L29" s="613">
        <f>I29/F29*100</f>
        <v>92</v>
      </c>
      <c r="M29" s="620">
        <f>SUM(K29:L29)/2</f>
        <v>92</v>
      </c>
      <c r="N29" s="472"/>
      <c r="O29" s="473"/>
      <c r="P29" s="482">
        <f>SUM(N29:O29)</f>
        <v>0</v>
      </c>
      <c r="Q29" s="476"/>
      <c r="R29" s="473"/>
      <c r="S29" s="482">
        <f>SUM(Q29:R29)</f>
        <v>0</v>
      </c>
      <c r="T29" s="490"/>
      <c r="U29" s="482"/>
      <c r="V29" s="488">
        <f>SUM(T29:U29)</f>
        <v>0</v>
      </c>
      <c r="W29" s="490"/>
      <c r="X29" s="482"/>
      <c r="Y29" s="482">
        <f>SUM(W29:X29)</f>
        <v>0</v>
      </c>
      <c r="Z29" s="490"/>
      <c r="AA29" s="482"/>
      <c r="AB29" s="482">
        <f>SUM(Z29:AA29)</f>
        <v>0</v>
      </c>
      <c r="AC29" s="490">
        <f>W29+Z29</f>
        <v>0</v>
      </c>
      <c r="AD29" s="482">
        <f>X29+AA29</f>
        <v>0</v>
      </c>
      <c r="AE29" s="488">
        <f>SUM(AC29:AD29)</f>
        <v>0</v>
      </c>
      <c r="AF29" s="490"/>
      <c r="AG29" s="482"/>
      <c r="AH29" s="482">
        <f>SUM(AF29:AG29)</f>
        <v>0</v>
      </c>
      <c r="AI29" s="490"/>
      <c r="AJ29" s="482"/>
      <c r="AK29" s="482">
        <f>SUM(AI29:AJ29)</f>
        <v>0</v>
      </c>
      <c r="AL29" s="490">
        <f>AF29+AI29</f>
        <v>0</v>
      </c>
      <c r="AM29" s="482">
        <f>AG29+AJ29</f>
        <v>0</v>
      </c>
      <c r="AN29" s="488">
        <f>SUM(AL29:AM29)</f>
        <v>0</v>
      </c>
    </row>
    <row r="30" spans="1:40" ht="20.100000000000001" customHeight="1" x14ac:dyDescent="0.3">
      <c r="A30" s="491" t="s">
        <v>840</v>
      </c>
      <c r="B30" s="493" t="s">
        <v>877</v>
      </c>
      <c r="C30" s="864" t="s">
        <v>878</v>
      </c>
      <c r="D30" s="758"/>
      <c r="E30" s="339">
        <v>22</v>
      </c>
      <c r="F30" s="482">
        <v>24</v>
      </c>
      <c r="G30" s="478">
        <f t="shared" ref="G30:G49" si="15">SUM(E30:F30)</f>
        <v>46</v>
      </c>
      <c r="H30" s="472">
        <v>20</v>
      </c>
      <c r="I30" s="473">
        <v>22</v>
      </c>
      <c r="J30" s="482">
        <f t="shared" ref="J30:J49" si="16">SUM(H30:I30)</f>
        <v>42</v>
      </c>
      <c r="K30" s="614">
        <f t="shared" ref="K30:L49" si="17">H30/E30*100</f>
        <v>90.909090909090907</v>
      </c>
      <c r="L30" s="613">
        <f t="shared" si="17"/>
        <v>91.666666666666657</v>
      </c>
      <c r="M30" s="620">
        <f t="shared" ref="M30:M49" si="18">SUM(K30:L30)/2</f>
        <v>91.287878787878782</v>
      </c>
      <c r="N30" s="472"/>
      <c r="O30" s="473"/>
      <c r="P30" s="482">
        <f t="shared" ref="P30:P49" si="19">SUM(N30:O30)</f>
        <v>0</v>
      </c>
      <c r="Q30" s="476"/>
      <c r="R30" s="473"/>
      <c r="S30" s="482">
        <f t="shared" ref="S30:S49" si="20">SUM(Q30:R30)</f>
        <v>0</v>
      </c>
      <c r="T30" s="490"/>
      <c r="U30" s="482"/>
      <c r="V30" s="488">
        <f t="shared" ref="V30:V49" si="21">SUM(T30:U30)</f>
        <v>0</v>
      </c>
      <c r="W30" s="490">
        <v>3</v>
      </c>
      <c r="X30" s="482">
        <v>1</v>
      </c>
      <c r="Y30" s="482">
        <f t="shared" ref="Y30:Y49" si="22">SUM(W30:X30)</f>
        <v>4</v>
      </c>
      <c r="Z30" s="490"/>
      <c r="AA30" s="482"/>
      <c r="AB30" s="482">
        <f t="shared" ref="AB30:AB49" si="23">SUM(Z30:AA30)</f>
        <v>0</v>
      </c>
      <c r="AC30" s="490">
        <f t="shared" ref="AC30:AD49" si="24">W30+Z30</f>
        <v>3</v>
      </c>
      <c r="AD30" s="482">
        <f t="shared" si="24"/>
        <v>1</v>
      </c>
      <c r="AE30" s="488">
        <f t="shared" ref="AE30:AE49" si="25">SUM(AC30:AD30)</f>
        <v>4</v>
      </c>
      <c r="AF30" s="490"/>
      <c r="AG30" s="482"/>
      <c r="AH30" s="482">
        <f t="shared" ref="AH30:AH49" si="26">SUM(AF30:AG30)</f>
        <v>0</v>
      </c>
      <c r="AI30" s="490"/>
      <c r="AJ30" s="482"/>
      <c r="AK30" s="482">
        <f t="shared" ref="AK30:AK49" si="27">SUM(AI30:AJ30)</f>
        <v>0</v>
      </c>
      <c r="AL30" s="490">
        <f t="shared" ref="AL30:AM49" si="28">AF30+AI30</f>
        <v>0</v>
      </c>
      <c r="AM30" s="482">
        <f t="shared" si="28"/>
        <v>0</v>
      </c>
      <c r="AN30" s="488">
        <f t="shared" ref="AN30:AN49" si="29">SUM(AL30:AM30)</f>
        <v>0</v>
      </c>
    </row>
    <row r="31" spans="1:40" ht="20.100000000000001" customHeight="1" x14ac:dyDescent="0.3">
      <c r="A31" s="491" t="s">
        <v>840</v>
      </c>
      <c r="B31" s="493" t="s">
        <v>879</v>
      </c>
      <c r="C31" s="864" t="s">
        <v>880</v>
      </c>
      <c r="D31" s="758"/>
      <c r="E31" s="339">
        <v>21</v>
      </c>
      <c r="F31" s="482">
        <v>27</v>
      </c>
      <c r="G31" s="478">
        <f t="shared" si="15"/>
        <v>48</v>
      </c>
      <c r="H31" s="472">
        <v>19</v>
      </c>
      <c r="I31" s="473">
        <v>25</v>
      </c>
      <c r="J31" s="482">
        <f t="shared" si="16"/>
        <v>44</v>
      </c>
      <c r="K31" s="614">
        <f t="shared" si="17"/>
        <v>90.476190476190482</v>
      </c>
      <c r="L31" s="613">
        <f t="shared" si="17"/>
        <v>92.592592592592595</v>
      </c>
      <c r="M31" s="620">
        <f t="shared" si="18"/>
        <v>91.534391534391546</v>
      </c>
      <c r="N31" s="472"/>
      <c r="O31" s="473"/>
      <c r="P31" s="482">
        <f t="shared" si="19"/>
        <v>0</v>
      </c>
      <c r="Q31" s="476"/>
      <c r="R31" s="473"/>
      <c r="S31" s="482">
        <f t="shared" si="20"/>
        <v>0</v>
      </c>
      <c r="T31" s="490"/>
      <c r="U31" s="482"/>
      <c r="V31" s="488">
        <f t="shared" si="21"/>
        <v>0</v>
      </c>
      <c r="W31" s="490"/>
      <c r="X31" s="482"/>
      <c r="Y31" s="482">
        <f t="shared" si="22"/>
        <v>0</v>
      </c>
      <c r="Z31" s="490"/>
      <c r="AA31" s="482"/>
      <c r="AB31" s="482">
        <f t="shared" si="23"/>
        <v>0</v>
      </c>
      <c r="AC31" s="490">
        <f t="shared" si="24"/>
        <v>0</v>
      </c>
      <c r="AD31" s="482">
        <f t="shared" si="24"/>
        <v>0</v>
      </c>
      <c r="AE31" s="488">
        <f t="shared" si="25"/>
        <v>0</v>
      </c>
      <c r="AF31" s="490"/>
      <c r="AG31" s="482"/>
      <c r="AH31" s="482">
        <f t="shared" si="26"/>
        <v>0</v>
      </c>
      <c r="AI31" s="490"/>
      <c r="AJ31" s="482"/>
      <c r="AK31" s="482">
        <f t="shared" si="27"/>
        <v>0</v>
      </c>
      <c r="AL31" s="490">
        <f t="shared" si="28"/>
        <v>0</v>
      </c>
      <c r="AM31" s="482">
        <f t="shared" si="28"/>
        <v>0</v>
      </c>
      <c r="AN31" s="488">
        <f t="shared" si="29"/>
        <v>0</v>
      </c>
    </row>
    <row r="32" spans="1:40" ht="20.100000000000001" customHeight="1" x14ac:dyDescent="0.3">
      <c r="A32" s="623" t="s">
        <v>840</v>
      </c>
      <c r="B32" s="553" t="s">
        <v>881</v>
      </c>
      <c r="C32" s="864" t="s">
        <v>882</v>
      </c>
      <c r="D32" s="758"/>
      <c r="E32" s="339">
        <v>25</v>
      </c>
      <c r="F32" s="482">
        <v>24</v>
      </c>
      <c r="G32" s="478">
        <f t="shared" si="15"/>
        <v>49</v>
      </c>
      <c r="H32" s="472">
        <v>23</v>
      </c>
      <c r="I32" s="473">
        <v>21</v>
      </c>
      <c r="J32" s="482">
        <f t="shared" si="16"/>
        <v>44</v>
      </c>
      <c r="K32" s="614">
        <f t="shared" si="17"/>
        <v>92</v>
      </c>
      <c r="L32" s="613">
        <f t="shared" si="17"/>
        <v>87.5</v>
      </c>
      <c r="M32" s="620">
        <f t="shared" si="18"/>
        <v>89.75</v>
      </c>
      <c r="N32" s="472"/>
      <c r="O32" s="473"/>
      <c r="P32" s="482">
        <f t="shared" si="19"/>
        <v>0</v>
      </c>
      <c r="Q32" s="476"/>
      <c r="R32" s="473"/>
      <c r="S32" s="482">
        <f t="shared" si="20"/>
        <v>0</v>
      </c>
      <c r="T32" s="490"/>
      <c r="U32" s="482"/>
      <c r="V32" s="488">
        <f t="shared" si="21"/>
        <v>0</v>
      </c>
      <c r="W32" s="339">
        <v>0</v>
      </c>
      <c r="X32" s="482">
        <v>1</v>
      </c>
      <c r="Y32" s="482">
        <f t="shared" si="22"/>
        <v>1</v>
      </c>
      <c r="Z32" s="490"/>
      <c r="AA32" s="482"/>
      <c r="AB32" s="482">
        <f t="shared" si="23"/>
        <v>0</v>
      </c>
      <c r="AC32" s="490">
        <f t="shared" si="24"/>
        <v>0</v>
      </c>
      <c r="AD32" s="482">
        <f t="shared" si="24"/>
        <v>1</v>
      </c>
      <c r="AE32" s="488">
        <f t="shared" si="25"/>
        <v>1</v>
      </c>
      <c r="AF32" s="490"/>
      <c r="AG32" s="482"/>
      <c r="AH32" s="482">
        <f t="shared" si="26"/>
        <v>0</v>
      </c>
      <c r="AI32" s="490"/>
      <c r="AJ32" s="482"/>
      <c r="AK32" s="482">
        <f t="shared" si="27"/>
        <v>0</v>
      </c>
      <c r="AL32" s="490">
        <f t="shared" si="28"/>
        <v>0</v>
      </c>
      <c r="AM32" s="482">
        <f t="shared" si="28"/>
        <v>0</v>
      </c>
      <c r="AN32" s="488">
        <f t="shared" si="29"/>
        <v>0</v>
      </c>
    </row>
    <row r="33" spans="1:40" ht="20.100000000000001" customHeight="1" x14ac:dyDescent="0.3">
      <c r="A33" s="546" t="s">
        <v>840</v>
      </c>
      <c r="B33" s="624" t="s">
        <v>883</v>
      </c>
      <c r="C33" s="864" t="s">
        <v>884</v>
      </c>
      <c r="D33" s="758"/>
      <c r="E33" s="339">
        <v>21</v>
      </c>
      <c r="F33" s="482">
        <v>27</v>
      </c>
      <c r="G33" s="478">
        <f t="shared" si="15"/>
        <v>48</v>
      </c>
      <c r="H33" s="472">
        <v>19</v>
      </c>
      <c r="I33" s="473">
        <v>25</v>
      </c>
      <c r="J33" s="482">
        <f t="shared" si="16"/>
        <v>44</v>
      </c>
      <c r="K33" s="614">
        <f t="shared" si="17"/>
        <v>90.476190476190482</v>
      </c>
      <c r="L33" s="613">
        <f t="shared" si="17"/>
        <v>92.592592592592595</v>
      </c>
      <c r="M33" s="620">
        <f t="shared" si="18"/>
        <v>91.534391534391546</v>
      </c>
      <c r="N33" s="472"/>
      <c r="O33" s="473"/>
      <c r="P33" s="482">
        <f t="shared" si="19"/>
        <v>0</v>
      </c>
      <c r="Q33" s="476"/>
      <c r="R33" s="473"/>
      <c r="S33" s="482">
        <f t="shared" si="20"/>
        <v>0</v>
      </c>
      <c r="T33" s="490"/>
      <c r="U33" s="482"/>
      <c r="V33" s="488">
        <f t="shared" si="21"/>
        <v>0</v>
      </c>
      <c r="W33" s="476"/>
      <c r="X33" s="473"/>
      <c r="Y33" s="482">
        <f t="shared" si="22"/>
        <v>0</v>
      </c>
      <c r="Z33" s="490"/>
      <c r="AA33" s="482"/>
      <c r="AB33" s="482">
        <f t="shared" si="23"/>
        <v>0</v>
      </c>
      <c r="AC33" s="490">
        <f t="shared" si="24"/>
        <v>0</v>
      </c>
      <c r="AD33" s="482">
        <f t="shared" si="24"/>
        <v>0</v>
      </c>
      <c r="AE33" s="488">
        <f t="shared" si="25"/>
        <v>0</v>
      </c>
      <c r="AF33" s="490"/>
      <c r="AG33" s="482"/>
      <c r="AH33" s="482">
        <f t="shared" si="26"/>
        <v>0</v>
      </c>
      <c r="AI33" s="490"/>
      <c r="AJ33" s="482"/>
      <c r="AK33" s="482">
        <f t="shared" si="27"/>
        <v>0</v>
      </c>
      <c r="AL33" s="490">
        <f t="shared" si="28"/>
        <v>0</v>
      </c>
      <c r="AM33" s="482">
        <f t="shared" si="28"/>
        <v>0</v>
      </c>
      <c r="AN33" s="488">
        <f t="shared" si="29"/>
        <v>0</v>
      </c>
    </row>
    <row r="34" spans="1:40" ht="20.100000000000001" customHeight="1" x14ac:dyDescent="0.3">
      <c r="A34" s="546" t="s">
        <v>840</v>
      </c>
      <c r="B34" s="624" t="s">
        <v>885</v>
      </c>
      <c r="C34" s="864" t="s">
        <v>886</v>
      </c>
      <c r="D34" s="758"/>
      <c r="E34" s="339">
        <v>22</v>
      </c>
      <c r="F34" s="482">
        <v>27</v>
      </c>
      <c r="G34" s="478">
        <f t="shared" si="15"/>
        <v>49</v>
      </c>
      <c r="H34" s="472">
        <v>20</v>
      </c>
      <c r="I34" s="473">
        <v>25</v>
      </c>
      <c r="J34" s="482">
        <f t="shared" si="16"/>
        <v>45</v>
      </c>
      <c r="K34" s="614">
        <f t="shared" si="17"/>
        <v>90.909090909090907</v>
      </c>
      <c r="L34" s="613">
        <f t="shared" si="17"/>
        <v>92.592592592592595</v>
      </c>
      <c r="M34" s="620">
        <f t="shared" si="18"/>
        <v>91.750841750841744</v>
      </c>
      <c r="N34" s="472"/>
      <c r="O34" s="473"/>
      <c r="P34" s="482">
        <f t="shared" si="19"/>
        <v>0</v>
      </c>
      <c r="Q34" s="476"/>
      <c r="R34" s="473"/>
      <c r="S34" s="482">
        <f t="shared" si="20"/>
        <v>0</v>
      </c>
      <c r="T34" s="490"/>
      <c r="U34" s="482"/>
      <c r="V34" s="488">
        <f t="shared" si="21"/>
        <v>0</v>
      </c>
      <c r="W34" s="490">
        <v>0</v>
      </c>
      <c r="X34" s="482">
        <v>1</v>
      </c>
      <c r="Y34" s="482">
        <f t="shared" si="22"/>
        <v>1</v>
      </c>
      <c r="Z34" s="490"/>
      <c r="AA34" s="482"/>
      <c r="AB34" s="482">
        <f t="shared" si="23"/>
        <v>0</v>
      </c>
      <c r="AC34" s="490">
        <f t="shared" si="24"/>
        <v>0</v>
      </c>
      <c r="AD34" s="482">
        <f t="shared" si="24"/>
        <v>1</v>
      </c>
      <c r="AE34" s="488">
        <f t="shared" si="25"/>
        <v>1</v>
      </c>
      <c r="AF34" s="490"/>
      <c r="AG34" s="482"/>
      <c r="AH34" s="482">
        <f t="shared" si="26"/>
        <v>0</v>
      </c>
      <c r="AI34" s="490"/>
      <c r="AJ34" s="482"/>
      <c r="AK34" s="482">
        <f t="shared" si="27"/>
        <v>0</v>
      </c>
      <c r="AL34" s="490">
        <f t="shared" si="28"/>
        <v>0</v>
      </c>
      <c r="AM34" s="482">
        <f t="shared" si="28"/>
        <v>0</v>
      </c>
      <c r="AN34" s="488">
        <f t="shared" si="29"/>
        <v>0</v>
      </c>
    </row>
    <row r="35" spans="1:40" ht="20.100000000000001" customHeight="1" x14ac:dyDescent="0.3">
      <c r="A35" s="546" t="s">
        <v>840</v>
      </c>
      <c r="B35" s="624" t="s">
        <v>887</v>
      </c>
      <c r="C35" s="864" t="s">
        <v>888</v>
      </c>
      <c r="D35" s="758"/>
      <c r="E35" s="339">
        <v>24</v>
      </c>
      <c r="F35" s="482">
        <v>16</v>
      </c>
      <c r="G35" s="478">
        <f t="shared" si="15"/>
        <v>40</v>
      </c>
      <c r="H35" s="472">
        <v>21</v>
      </c>
      <c r="I35" s="473">
        <v>15</v>
      </c>
      <c r="J35" s="482">
        <f t="shared" si="16"/>
        <v>36</v>
      </c>
      <c r="K35" s="614">
        <f t="shared" si="17"/>
        <v>87.5</v>
      </c>
      <c r="L35" s="613">
        <f t="shared" si="17"/>
        <v>93.75</v>
      </c>
      <c r="M35" s="620">
        <f t="shared" si="18"/>
        <v>90.625</v>
      </c>
      <c r="N35" s="472"/>
      <c r="O35" s="473"/>
      <c r="P35" s="482">
        <f t="shared" si="19"/>
        <v>0</v>
      </c>
      <c r="Q35" s="476"/>
      <c r="R35" s="473"/>
      <c r="S35" s="482">
        <f t="shared" si="20"/>
        <v>0</v>
      </c>
      <c r="T35" s="490"/>
      <c r="U35" s="482"/>
      <c r="V35" s="488">
        <f t="shared" si="21"/>
        <v>0</v>
      </c>
      <c r="W35" s="490">
        <v>1</v>
      </c>
      <c r="X35" s="482">
        <v>1</v>
      </c>
      <c r="Y35" s="482">
        <f t="shared" si="22"/>
        <v>2</v>
      </c>
      <c r="Z35" s="490"/>
      <c r="AA35" s="482"/>
      <c r="AB35" s="482">
        <f t="shared" si="23"/>
        <v>0</v>
      </c>
      <c r="AC35" s="490">
        <f t="shared" si="24"/>
        <v>1</v>
      </c>
      <c r="AD35" s="482">
        <f t="shared" si="24"/>
        <v>1</v>
      </c>
      <c r="AE35" s="488">
        <f t="shared" si="25"/>
        <v>2</v>
      </c>
      <c r="AF35" s="490"/>
      <c r="AG35" s="482"/>
      <c r="AH35" s="482">
        <f t="shared" si="26"/>
        <v>0</v>
      </c>
      <c r="AI35" s="490"/>
      <c r="AJ35" s="482"/>
      <c r="AK35" s="482">
        <f t="shared" si="27"/>
        <v>0</v>
      </c>
      <c r="AL35" s="490">
        <f t="shared" si="28"/>
        <v>0</v>
      </c>
      <c r="AM35" s="482">
        <f t="shared" si="28"/>
        <v>0</v>
      </c>
      <c r="AN35" s="488">
        <f t="shared" si="29"/>
        <v>0</v>
      </c>
    </row>
    <row r="36" spans="1:40" ht="20.100000000000001" customHeight="1" x14ac:dyDescent="0.3">
      <c r="A36" s="546" t="s">
        <v>889</v>
      </c>
      <c r="B36" s="624" t="s">
        <v>890</v>
      </c>
      <c r="C36" s="864" t="s">
        <v>891</v>
      </c>
      <c r="D36" s="758"/>
      <c r="E36" s="339">
        <v>32</v>
      </c>
      <c r="F36" s="482">
        <v>17</v>
      </c>
      <c r="G36" s="478">
        <f t="shared" si="15"/>
        <v>49</v>
      </c>
      <c r="H36" s="472">
        <v>29</v>
      </c>
      <c r="I36" s="473">
        <v>15</v>
      </c>
      <c r="J36" s="482">
        <f t="shared" si="16"/>
        <v>44</v>
      </c>
      <c r="K36" s="614">
        <f t="shared" si="17"/>
        <v>90.625</v>
      </c>
      <c r="L36" s="613">
        <f t="shared" si="17"/>
        <v>88.235294117647058</v>
      </c>
      <c r="M36" s="620">
        <f t="shared" si="18"/>
        <v>89.430147058823536</v>
      </c>
      <c r="N36" s="472"/>
      <c r="O36" s="473"/>
      <c r="P36" s="482">
        <f t="shared" si="19"/>
        <v>0</v>
      </c>
      <c r="Q36" s="476"/>
      <c r="R36" s="473"/>
      <c r="S36" s="482">
        <f t="shared" si="20"/>
        <v>0</v>
      </c>
      <c r="T36" s="490"/>
      <c r="U36" s="482"/>
      <c r="V36" s="488">
        <f t="shared" si="21"/>
        <v>0</v>
      </c>
      <c r="W36" s="490"/>
      <c r="X36" s="482"/>
      <c r="Y36" s="482">
        <f t="shared" si="22"/>
        <v>0</v>
      </c>
      <c r="Z36" s="490"/>
      <c r="AA36" s="482"/>
      <c r="AB36" s="482">
        <f t="shared" si="23"/>
        <v>0</v>
      </c>
      <c r="AC36" s="490">
        <f t="shared" si="24"/>
        <v>0</v>
      </c>
      <c r="AD36" s="482">
        <f t="shared" si="24"/>
        <v>0</v>
      </c>
      <c r="AE36" s="488">
        <f t="shared" si="25"/>
        <v>0</v>
      </c>
      <c r="AF36" s="490"/>
      <c r="AG36" s="482"/>
      <c r="AH36" s="482">
        <f t="shared" si="26"/>
        <v>0</v>
      </c>
      <c r="AI36" s="490"/>
      <c r="AJ36" s="482"/>
      <c r="AK36" s="482">
        <f t="shared" si="27"/>
        <v>0</v>
      </c>
      <c r="AL36" s="490">
        <f t="shared" si="28"/>
        <v>0</v>
      </c>
      <c r="AM36" s="482">
        <f t="shared" si="28"/>
        <v>0</v>
      </c>
      <c r="AN36" s="488">
        <f t="shared" si="29"/>
        <v>0</v>
      </c>
    </row>
    <row r="37" spans="1:40" ht="20.100000000000001" customHeight="1" x14ac:dyDescent="0.3">
      <c r="A37" s="546" t="s">
        <v>889</v>
      </c>
      <c r="B37" s="624" t="s">
        <v>892</v>
      </c>
      <c r="C37" s="864" t="s">
        <v>893</v>
      </c>
      <c r="D37" s="758"/>
      <c r="E37" s="339">
        <v>26</v>
      </c>
      <c r="F37" s="482">
        <v>23</v>
      </c>
      <c r="G37" s="478">
        <f t="shared" si="15"/>
        <v>49</v>
      </c>
      <c r="H37" s="472">
        <v>24</v>
      </c>
      <c r="I37" s="473">
        <v>21</v>
      </c>
      <c r="J37" s="482">
        <f t="shared" si="16"/>
        <v>45</v>
      </c>
      <c r="K37" s="614">
        <f t="shared" si="17"/>
        <v>92.307692307692307</v>
      </c>
      <c r="L37" s="613">
        <f t="shared" si="17"/>
        <v>91.304347826086953</v>
      </c>
      <c r="M37" s="620">
        <f t="shared" si="18"/>
        <v>91.80602006688963</v>
      </c>
      <c r="N37" s="472"/>
      <c r="O37" s="473"/>
      <c r="P37" s="482">
        <f t="shared" si="19"/>
        <v>0</v>
      </c>
      <c r="Q37" s="476"/>
      <c r="R37" s="473"/>
      <c r="S37" s="482">
        <f t="shared" si="20"/>
        <v>0</v>
      </c>
      <c r="T37" s="490"/>
      <c r="U37" s="482"/>
      <c r="V37" s="488">
        <f t="shared" si="21"/>
        <v>0</v>
      </c>
      <c r="W37" s="490"/>
      <c r="X37" s="482">
        <v>1</v>
      </c>
      <c r="Y37" s="482">
        <f t="shared" si="22"/>
        <v>1</v>
      </c>
      <c r="Z37" s="490"/>
      <c r="AA37" s="482"/>
      <c r="AB37" s="482">
        <f t="shared" si="23"/>
        <v>0</v>
      </c>
      <c r="AC37" s="490">
        <f t="shared" si="24"/>
        <v>0</v>
      </c>
      <c r="AD37" s="482">
        <f t="shared" si="24"/>
        <v>1</v>
      </c>
      <c r="AE37" s="488">
        <f t="shared" si="25"/>
        <v>1</v>
      </c>
      <c r="AF37" s="490"/>
      <c r="AG37" s="482"/>
      <c r="AH37" s="482">
        <f t="shared" si="26"/>
        <v>0</v>
      </c>
      <c r="AI37" s="490"/>
      <c r="AJ37" s="482"/>
      <c r="AK37" s="482">
        <f t="shared" si="27"/>
        <v>0</v>
      </c>
      <c r="AL37" s="490">
        <f t="shared" si="28"/>
        <v>0</v>
      </c>
      <c r="AM37" s="482">
        <f t="shared" si="28"/>
        <v>0</v>
      </c>
      <c r="AN37" s="488">
        <f t="shared" si="29"/>
        <v>0</v>
      </c>
    </row>
    <row r="38" spans="1:40" ht="20.100000000000001" customHeight="1" x14ac:dyDescent="0.3">
      <c r="A38" s="546" t="s">
        <v>889</v>
      </c>
      <c r="B38" s="624" t="s">
        <v>894</v>
      </c>
      <c r="C38" s="864" t="s">
        <v>895</v>
      </c>
      <c r="D38" s="758"/>
      <c r="E38" s="339">
        <v>29</v>
      </c>
      <c r="F38" s="482">
        <v>19</v>
      </c>
      <c r="G38" s="478">
        <f t="shared" si="15"/>
        <v>48</v>
      </c>
      <c r="H38" s="472">
        <v>26</v>
      </c>
      <c r="I38" s="473">
        <v>17</v>
      </c>
      <c r="J38" s="482">
        <f t="shared" si="16"/>
        <v>43</v>
      </c>
      <c r="K38" s="614">
        <f t="shared" si="17"/>
        <v>89.65517241379311</v>
      </c>
      <c r="L38" s="613">
        <f t="shared" si="17"/>
        <v>89.473684210526315</v>
      </c>
      <c r="M38" s="620">
        <f t="shared" si="18"/>
        <v>89.56442831215972</v>
      </c>
      <c r="N38" s="472"/>
      <c r="O38" s="473"/>
      <c r="P38" s="482">
        <f t="shared" ref="P38:P43" si="30">SUM(N38:O38)</f>
        <v>0</v>
      </c>
      <c r="Q38" s="476"/>
      <c r="R38" s="473"/>
      <c r="S38" s="482">
        <f t="shared" si="20"/>
        <v>0</v>
      </c>
      <c r="T38" s="490"/>
      <c r="U38" s="482"/>
      <c r="V38" s="488">
        <f t="shared" si="21"/>
        <v>0</v>
      </c>
      <c r="W38" s="490"/>
      <c r="X38" s="482"/>
      <c r="Y38" s="482">
        <f t="shared" si="22"/>
        <v>0</v>
      </c>
      <c r="Z38" s="490"/>
      <c r="AA38" s="482"/>
      <c r="AB38" s="482">
        <f t="shared" si="23"/>
        <v>0</v>
      </c>
      <c r="AC38" s="490">
        <f t="shared" si="24"/>
        <v>0</v>
      </c>
      <c r="AD38" s="482">
        <f t="shared" si="24"/>
        <v>0</v>
      </c>
      <c r="AE38" s="488">
        <f t="shared" si="25"/>
        <v>0</v>
      </c>
      <c r="AF38" s="490"/>
      <c r="AG38" s="482"/>
      <c r="AH38" s="482">
        <f t="shared" si="26"/>
        <v>0</v>
      </c>
      <c r="AI38" s="490"/>
      <c r="AJ38" s="482"/>
      <c r="AK38" s="482">
        <f t="shared" si="27"/>
        <v>0</v>
      </c>
      <c r="AL38" s="490">
        <f t="shared" si="28"/>
        <v>0</v>
      </c>
      <c r="AM38" s="482">
        <f t="shared" si="28"/>
        <v>0</v>
      </c>
      <c r="AN38" s="488">
        <f t="shared" si="29"/>
        <v>0</v>
      </c>
    </row>
    <row r="39" spans="1:40" ht="20.100000000000001" customHeight="1" x14ac:dyDescent="0.3">
      <c r="A39" s="546" t="s">
        <v>889</v>
      </c>
      <c r="B39" s="624" t="s">
        <v>896</v>
      </c>
      <c r="C39" s="864" t="s">
        <v>897</v>
      </c>
      <c r="D39" s="758"/>
      <c r="E39" s="339">
        <v>31</v>
      </c>
      <c r="F39" s="482">
        <v>18</v>
      </c>
      <c r="G39" s="478">
        <f t="shared" si="15"/>
        <v>49</v>
      </c>
      <c r="H39" s="472">
        <v>29</v>
      </c>
      <c r="I39" s="473">
        <v>16</v>
      </c>
      <c r="J39" s="482">
        <f t="shared" si="16"/>
        <v>45</v>
      </c>
      <c r="K39" s="614">
        <f t="shared" si="17"/>
        <v>93.548387096774192</v>
      </c>
      <c r="L39" s="613">
        <f t="shared" si="17"/>
        <v>88.888888888888886</v>
      </c>
      <c r="M39" s="620">
        <f t="shared" si="18"/>
        <v>91.218637992831532</v>
      </c>
      <c r="N39" s="472"/>
      <c r="O39" s="473"/>
      <c r="P39" s="482">
        <f t="shared" si="30"/>
        <v>0</v>
      </c>
      <c r="Q39" s="476"/>
      <c r="R39" s="473"/>
      <c r="S39" s="482">
        <f t="shared" si="20"/>
        <v>0</v>
      </c>
      <c r="T39" s="490"/>
      <c r="U39" s="482"/>
      <c r="V39" s="488">
        <f t="shared" si="21"/>
        <v>0</v>
      </c>
      <c r="W39" s="490">
        <v>0</v>
      </c>
      <c r="X39" s="482">
        <v>1</v>
      </c>
      <c r="Y39" s="482">
        <f t="shared" si="22"/>
        <v>1</v>
      </c>
      <c r="Z39" s="490"/>
      <c r="AA39" s="482"/>
      <c r="AB39" s="482">
        <f t="shared" si="23"/>
        <v>0</v>
      </c>
      <c r="AC39" s="490">
        <f t="shared" si="24"/>
        <v>0</v>
      </c>
      <c r="AD39" s="482">
        <f t="shared" si="24"/>
        <v>1</v>
      </c>
      <c r="AE39" s="488">
        <f t="shared" si="25"/>
        <v>1</v>
      </c>
      <c r="AF39" s="490"/>
      <c r="AG39" s="482"/>
      <c r="AH39" s="482">
        <f t="shared" si="26"/>
        <v>0</v>
      </c>
      <c r="AI39" s="490"/>
      <c r="AJ39" s="482"/>
      <c r="AK39" s="482">
        <f t="shared" si="27"/>
        <v>0</v>
      </c>
      <c r="AL39" s="490">
        <f t="shared" si="28"/>
        <v>0</v>
      </c>
      <c r="AM39" s="482">
        <f t="shared" si="28"/>
        <v>0</v>
      </c>
      <c r="AN39" s="488">
        <f t="shared" si="29"/>
        <v>0</v>
      </c>
    </row>
    <row r="40" spans="1:40" x14ac:dyDescent="0.3">
      <c r="A40" s="546" t="s">
        <v>889</v>
      </c>
      <c r="B40" s="624" t="s">
        <v>898</v>
      </c>
      <c r="C40" s="864" t="s">
        <v>899</v>
      </c>
      <c r="D40" s="758"/>
      <c r="E40" s="339">
        <v>34</v>
      </c>
      <c r="F40" s="482">
        <v>12</v>
      </c>
      <c r="G40" s="478">
        <f t="shared" si="15"/>
        <v>46</v>
      </c>
      <c r="H40" s="472">
        <v>32</v>
      </c>
      <c r="I40" s="473">
        <v>10</v>
      </c>
      <c r="J40" s="482">
        <f t="shared" si="16"/>
        <v>42</v>
      </c>
      <c r="K40" s="614">
        <f t="shared" si="17"/>
        <v>94.117647058823522</v>
      </c>
      <c r="L40" s="613">
        <f t="shared" si="17"/>
        <v>83.333333333333343</v>
      </c>
      <c r="M40" s="620">
        <f t="shared" si="18"/>
        <v>88.725490196078425</v>
      </c>
      <c r="N40" s="472"/>
      <c r="O40" s="473"/>
      <c r="P40" s="482">
        <f t="shared" si="30"/>
        <v>0</v>
      </c>
      <c r="Q40" s="476"/>
      <c r="R40" s="473"/>
      <c r="S40" s="482">
        <f t="shared" si="20"/>
        <v>0</v>
      </c>
      <c r="T40" s="490"/>
      <c r="U40" s="482"/>
      <c r="V40" s="488">
        <f t="shared" si="21"/>
        <v>0</v>
      </c>
      <c r="W40" s="490">
        <v>0</v>
      </c>
      <c r="X40" s="482">
        <v>1</v>
      </c>
      <c r="Y40" s="482">
        <f t="shared" si="22"/>
        <v>1</v>
      </c>
      <c r="Z40" s="490"/>
      <c r="AA40" s="482"/>
      <c r="AB40" s="482">
        <f t="shared" si="23"/>
        <v>0</v>
      </c>
      <c r="AC40" s="490">
        <f t="shared" si="24"/>
        <v>0</v>
      </c>
      <c r="AD40" s="482">
        <f t="shared" si="24"/>
        <v>1</v>
      </c>
      <c r="AE40" s="488">
        <f t="shared" si="25"/>
        <v>1</v>
      </c>
      <c r="AF40" s="490"/>
      <c r="AG40" s="482"/>
      <c r="AH40" s="482">
        <f t="shared" si="26"/>
        <v>0</v>
      </c>
      <c r="AI40" s="490"/>
      <c r="AJ40" s="482"/>
      <c r="AK40" s="482">
        <f t="shared" si="27"/>
        <v>0</v>
      </c>
      <c r="AL40" s="490">
        <f t="shared" si="28"/>
        <v>0</v>
      </c>
      <c r="AM40" s="482">
        <f t="shared" si="28"/>
        <v>0</v>
      </c>
      <c r="AN40" s="488">
        <f t="shared" si="29"/>
        <v>0</v>
      </c>
    </row>
    <row r="41" spans="1:40" ht="16.5" customHeight="1" x14ac:dyDescent="0.3">
      <c r="A41" s="546" t="s">
        <v>889</v>
      </c>
      <c r="B41" s="624" t="s">
        <v>900</v>
      </c>
      <c r="C41" s="864" t="s">
        <v>901</v>
      </c>
      <c r="D41" s="758"/>
      <c r="E41" s="339">
        <v>33</v>
      </c>
      <c r="F41" s="482">
        <v>13</v>
      </c>
      <c r="G41" s="478">
        <f t="shared" si="15"/>
        <v>46</v>
      </c>
      <c r="H41" s="472">
        <v>31</v>
      </c>
      <c r="I41" s="473">
        <v>11</v>
      </c>
      <c r="J41" s="482">
        <f t="shared" si="16"/>
        <v>42</v>
      </c>
      <c r="K41" s="614">
        <f t="shared" si="17"/>
        <v>93.939393939393938</v>
      </c>
      <c r="L41" s="613">
        <f t="shared" si="17"/>
        <v>84.615384615384613</v>
      </c>
      <c r="M41" s="620">
        <f t="shared" si="18"/>
        <v>89.277389277389275</v>
      </c>
      <c r="N41" s="472"/>
      <c r="O41" s="473"/>
      <c r="P41" s="482">
        <f t="shared" si="30"/>
        <v>0</v>
      </c>
      <c r="Q41" s="476"/>
      <c r="R41" s="473"/>
      <c r="S41" s="482">
        <f t="shared" si="20"/>
        <v>0</v>
      </c>
      <c r="T41" s="490"/>
      <c r="U41" s="482"/>
      <c r="V41" s="488">
        <f t="shared" si="21"/>
        <v>0</v>
      </c>
      <c r="W41" s="490"/>
      <c r="X41" s="482"/>
      <c r="Y41" s="482">
        <f t="shared" si="22"/>
        <v>0</v>
      </c>
      <c r="Z41" s="490"/>
      <c r="AA41" s="482"/>
      <c r="AB41" s="482">
        <f t="shared" si="23"/>
        <v>0</v>
      </c>
      <c r="AC41" s="490">
        <f t="shared" si="24"/>
        <v>0</v>
      </c>
      <c r="AD41" s="482">
        <f t="shared" si="24"/>
        <v>0</v>
      </c>
      <c r="AE41" s="488">
        <f t="shared" si="25"/>
        <v>0</v>
      </c>
      <c r="AF41" s="490"/>
      <c r="AG41" s="482"/>
      <c r="AH41" s="482">
        <f t="shared" si="26"/>
        <v>0</v>
      </c>
      <c r="AI41" s="490"/>
      <c r="AJ41" s="482"/>
      <c r="AK41" s="482">
        <f t="shared" si="27"/>
        <v>0</v>
      </c>
      <c r="AL41" s="490">
        <f t="shared" si="28"/>
        <v>0</v>
      </c>
      <c r="AM41" s="482">
        <f t="shared" si="28"/>
        <v>0</v>
      </c>
      <c r="AN41" s="488">
        <f t="shared" si="29"/>
        <v>0</v>
      </c>
    </row>
    <row r="42" spans="1:40" x14ac:dyDescent="0.3">
      <c r="A42" s="546" t="s">
        <v>889</v>
      </c>
      <c r="B42" s="624" t="s">
        <v>902</v>
      </c>
      <c r="C42" s="864" t="s">
        <v>903</v>
      </c>
      <c r="D42" s="758"/>
      <c r="E42" s="339">
        <v>34</v>
      </c>
      <c r="F42" s="482">
        <v>11</v>
      </c>
      <c r="G42" s="478">
        <f t="shared" si="15"/>
        <v>45</v>
      </c>
      <c r="H42" s="472">
        <v>30</v>
      </c>
      <c r="I42" s="473">
        <v>10</v>
      </c>
      <c r="J42" s="482">
        <f t="shared" si="16"/>
        <v>40</v>
      </c>
      <c r="K42" s="614">
        <f t="shared" si="17"/>
        <v>88.235294117647058</v>
      </c>
      <c r="L42" s="613">
        <f t="shared" si="17"/>
        <v>90.909090909090907</v>
      </c>
      <c r="M42" s="620">
        <f t="shared" si="18"/>
        <v>89.572192513368975</v>
      </c>
      <c r="N42" s="472"/>
      <c r="O42" s="473"/>
      <c r="P42" s="482">
        <f t="shared" si="30"/>
        <v>0</v>
      </c>
      <c r="Q42" s="476"/>
      <c r="R42" s="473"/>
      <c r="S42" s="482">
        <f t="shared" si="20"/>
        <v>0</v>
      </c>
      <c r="T42" s="490"/>
      <c r="U42" s="482"/>
      <c r="V42" s="488">
        <f t="shared" si="21"/>
        <v>0</v>
      </c>
      <c r="W42" s="490">
        <v>1</v>
      </c>
      <c r="X42" s="482">
        <v>0</v>
      </c>
      <c r="Y42" s="482">
        <f t="shared" si="22"/>
        <v>1</v>
      </c>
      <c r="Z42" s="490"/>
      <c r="AA42" s="482"/>
      <c r="AB42" s="482">
        <f t="shared" si="23"/>
        <v>0</v>
      </c>
      <c r="AC42" s="490">
        <f t="shared" si="24"/>
        <v>1</v>
      </c>
      <c r="AD42" s="482">
        <f t="shared" si="24"/>
        <v>0</v>
      </c>
      <c r="AE42" s="488">
        <f t="shared" si="25"/>
        <v>1</v>
      </c>
      <c r="AF42" s="490"/>
      <c r="AG42" s="482"/>
      <c r="AH42" s="482">
        <f t="shared" si="26"/>
        <v>0</v>
      </c>
      <c r="AI42" s="490"/>
      <c r="AJ42" s="482"/>
      <c r="AK42" s="482">
        <f t="shared" si="27"/>
        <v>0</v>
      </c>
      <c r="AL42" s="490">
        <f t="shared" si="28"/>
        <v>0</v>
      </c>
      <c r="AM42" s="482">
        <f t="shared" si="28"/>
        <v>0</v>
      </c>
      <c r="AN42" s="488">
        <f t="shared" si="29"/>
        <v>0</v>
      </c>
    </row>
    <row r="43" spans="1:40" ht="14.25" customHeight="1" x14ac:dyDescent="0.3">
      <c r="A43" s="546" t="s">
        <v>889</v>
      </c>
      <c r="B43" s="624" t="s">
        <v>904</v>
      </c>
      <c r="C43" s="864" t="s">
        <v>905</v>
      </c>
      <c r="D43" s="758"/>
      <c r="E43" s="339">
        <v>29</v>
      </c>
      <c r="F43" s="482">
        <v>17</v>
      </c>
      <c r="G43" s="478">
        <f t="shared" si="15"/>
        <v>46</v>
      </c>
      <c r="H43" s="472">
        <v>26</v>
      </c>
      <c r="I43" s="473">
        <v>15</v>
      </c>
      <c r="J43" s="482">
        <f t="shared" si="16"/>
        <v>41</v>
      </c>
      <c r="K43" s="614">
        <f t="shared" si="17"/>
        <v>89.65517241379311</v>
      </c>
      <c r="L43" s="613">
        <f t="shared" si="17"/>
        <v>88.235294117647058</v>
      </c>
      <c r="M43" s="620">
        <f t="shared" si="18"/>
        <v>88.945233265720077</v>
      </c>
      <c r="N43" s="472"/>
      <c r="O43" s="473"/>
      <c r="P43" s="482">
        <f t="shared" si="30"/>
        <v>0</v>
      </c>
      <c r="Q43" s="476"/>
      <c r="R43" s="473"/>
      <c r="S43" s="482">
        <f t="shared" si="20"/>
        <v>0</v>
      </c>
      <c r="T43" s="490"/>
      <c r="U43" s="482"/>
      <c r="V43" s="488">
        <f t="shared" si="21"/>
        <v>0</v>
      </c>
      <c r="W43" s="490">
        <v>1</v>
      </c>
      <c r="X43" s="482">
        <v>2</v>
      </c>
      <c r="Y43" s="482">
        <f t="shared" si="22"/>
        <v>3</v>
      </c>
      <c r="Z43" s="490"/>
      <c r="AA43" s="482"/>
      <c r="AB43" s="482">
        <f t="shared" si="23"/>
        <v>0</v>
      </c>
      <c r="AC43" s="490">
        <f t="shared" si="24"/>
        <v>1</v>
      </c>
      <c r="AD43" s="482">
        <f t="shared" si="24"/>
        <v>2</v>
      </c>
      <c r="AE43" s="488">
        <f t="shared" si="25"/>
        <v>3</v>
      </c>
      <c r="AF43" s="490"/>
      <c r="AG43" s="482"/>
      <c r="AH43" s="482">
        <f t="shared" si="26"/>
        <v>0</v>
      </c>
      <c r="AI43" s="490"/>
      <c r="AJ43" s="482"/>
      <c r="AK43" s="482">
        <f t="shared" si="27"/>
        <v>0</v>
      </c>
      <c r="AL43" s="490">
        <f t="shared" si="28"/>
        <v>0</v>
      </c>
      <c r="AM43" s="482">
        <f t="shared" si="28"/>
        <v>0</v>
      </c>
      <c r="AN43" s="488">
        <f t="shared" si="29"/>
        <v>0</v>
      </c>
    </row>
    <row r="44" spans="1:40" ht="15" customHeight="1" x14ac:dyDescent="0.3">
      <c r="A44" s="546" t="s">
        <v>889</v>
      </c>
      <c r="B44" s="624" t="s">
        <v>906</v>
      </c>
      <c r="C44" s="864" t="s">
        <v>907</v>
      </c>
      <c r="D44" s="758"/>
      <c r="E44" s="339">
        <v>33</v>
      </c>
      <c r="F44" s="482">
        <v>14</v>
      </c>
      <c r="G44" s="478">
        <f t="shared" si="15"/>
        <v>47</v>
      </c>
      <c r="H44" s="472">
        <v>31</v>
      </c>
      <c r="I44" s="473">
        <v>12</v>
      </c>
      <c r="J44" s="482">
        <f t="shared" si="16"/>
        <v>43</v>
      </c>
      <c r="K44" s="614">
        <f t="shared" si="17"/>
        <v>93.939393939393938</v>
      </c>
      <c r="L44" s="613">
        <f t="shared" si="17"/>
        <v>85.714285714285708</v>
      </c>
      <c r="M44" s="620">
        <f t="shared" si="18"/>
        <v>89.82683982683983</v>
      </c>
      <c r="N44" s="472"/>
      <c r="O44" s="473"/>
      <c r="P44" s="482">
        <f t="shared" si="19"/>
        <v>0</v>
      </c>
      <c r="Q44" s="476"/>
      <c r="R44" s="473"/>
      <c r="S44" s="482">
        <f t="shared" si="20"/>
        <v>0</v>
      </c>
      <c r="T44" s="490"/>
      <c r="U44" s="482"/>
      <c r="V44" s="488">
        <f t="shared" si="21"/>
        <v>0</v>
      </c>
      <c r="W44" s="490"/>
      <c r="X44" s="482"/>
      <c r="Y44" s="482">
        <f t="shared" si="22"/>
        <v>0</v>
      </c>
      <c r="Z44" s="490"/>
      <c r="AA44" s="482"/>
      <c r="AB44" s="482">
        <f t="shared" si="23"/>
        <v>0</v>
      </c>
      <c r="AC44" s="490">
        <f t="shared" si="24"/>
        <v>0</v>
      </c>
      <c r="AD44" s="482">
        <f t="shared" si="24"/>
        <v>0</v>
      </c>
      <c r="AE44" s="488">
        <f t="shared" si="25"/>
        <v>0</v>
      </c>
      <c r="AF44" s="490"/>
      <c r="AG44" s="482"/>
      <c r="AH44" s="482">
        <f t="shared" si="26"/>
        <v>0</v>
      </c>
      <c r="AI44" s="490"/>
      <c r="AJ44" s="482"/>
      <c r="AK44" s="482">
        <f t="shared" si="27"/>
        <v>0</v>
      </c>
      <c r="AL44" s="490">
        <f t="shared" si="28"/>
        <v>0</v>
      </c>
      <c r="AM44" s="482">
        <f t="shared" si="28"/>
        <v>0</v>
      </c>
      <c r="AN44" s="488">
        <f t="shared" si="29"/>
        <v>0</v>
      </c>
    </row>
    <row r="45" spans="1:40" x14ac:dyDescent="0.3">
      <c r="A45" s="546" t="s">
        <v>889</v>
      </c>
      <c r="B45" s="624" t="s">
        <v>640</v>
      </c>
      <c r="C45" s="864" t="s">
        <v>908</v>
      </c>
      <c r="D45" s="758"/>
      <c r="E45" s="339">
        <v>17</v>
      </c>
      <c r="F45" s="482">
        <v>14</v>
      </c>
      <c r="G45" s="478">
        <f t="shared" si="15"/>
        <v>31</v>
      </c>
      <c r="H45" s="472">
        <v>15</v>
      </c>
      <c r="I45" s="473">
        <v>13</v>
      </c>
      <c r="J45" s="482">
        <f t="shared" si="16"/>
        <v>28</v>
      </c>
      <c r="K45" s="614">
        <f t="shared" si="17"/>
        <v>88.235294117647058</v>
      </c>
      <c r="L45" s="613">
        <f t="shared" si="17"/>
        <v>92.857142857142861</v>
      </c>
      <c r="M45" s="620">
        <f t="shared" si="18"/>
        <v>90.546218487394952</v>
      </c>
      <c r="N45" s="472"/>
      <c r="O45" s="473"/>
      <c r="P45" s="482">
        <f t="shared" si="19"/>
        <v>0</v>
      </c>
      <c r="Q45" s="476"/>
      <c r="R45" s="473"/>
      <c r="S45" s="482">
        <f t="shared" si="20"/>
        <v>0</v>
      </c>
      <c r="T45" s="490"/>
      <c r="U45" s="482"/>
      <c r="V45" s="488">
        <f t="shared" si="21"/>
        <v>0</v>
      </c>
      <c r="W45" s="490">
        <v>1</v>
      </c>
      <c r="X45" s="482">
        <v>0</v>
      </c>
      <c r="Y45" s="482">
        <f t="shared" si="22"/>
        <v>1</v>
      </c>
      <c r="Z45" s="490"/>
      <c r="AA45" s="482"/>
      <c r="AB45" s="482">
        <f t="shared" si="23"/>
        <v>0</v>
      </c>
      <c r="AC45" s="490">
        <f t="shared" si="24"/>
        <v>1</v>
      </c>
      <c r="AD45" s="482">
        <f t="shared" si="24"/>
        <v>0</v>
      </c>
      <c r="AE45" s="488">
        <f t="shared" si="25"/>
        <v>1</v>
      </c>
      <c r="AF45" s="490"/>
      <c r="AG45" s="482"/>
      <c r="AH45" s="482">
        <f t="shared" si="26"/>
        <v>0</v>
      </c>
      <c r="AI45" s="490"/>
      <c r="AJ45" s="482"/>
      <c r="AK45" s="482">
        <f t="shared" si="27"/>
        <v>0</v>
      </c>
      <c r="AL45" s="490">
        <f t="shared" si="28"/>
        <v>0</v>
      </c>
      <c r="AM45" s="482">
        <f t="shared" si="28"/>
        <v>0</v>
      </c>
      <c r="AN45" s="488">
        <f t="shared" si="29"/>
        <v>0</v>
      </c>
    </row>
    <row r="46" spans="1:40" x14ac:dyDescent="0.3">
      <c r="A46" s="546" t="s">
        <v>889</v>
      </c>
      <c r="B46" s="624" t="s">
        <v>749</v>
      </c>
      <c r="C46" s="864" t="s">
        <v>909</v>
      </c>
      <c r="D46" s="758"/>
      <c r="E46" s="339">
        <v>4</v>
      </c>
      <c r="F46" s="482">
        <v>5</v>
      </c>
      <c r="G46" s="478">
        <v>1</v>
      </c>
      <c r="H46" s="472">
        <v>4</v>
      </c>
      <c r="I46" s="473">
        <v>5</v>
      </c>
      <c r="J46" s="482">
        <f t="shared" si="16"/>
        <v>9</v>
      </c>
      <c r="K46" s="614">
        <f t="shared" si="17"/>
        <v>100</v>
      </c>
      <c r="L46" s="613">
        <f t="shared" si="17"/>
        <v>100</v>
      </c>
      <c r="M46" s="620">
        <f t="shared" si="18"/>
        <v>100</v>
      </c>
      <c r="N46" s="472"/>
      <c r="O46" s="473"/>
      <c r="P46" s="482">
        <f t="shared" si="19"/>
        <v>0</v>
      </c>
      <c r="Q46" s="476"/>
      <c r="R46" s="473"/>
      <c r="S46" s="482">
        <f t="shared" si="20"/>
        <v>0</v>
      </c>
      <c r="T46" s="490"/>
      <c r="U46" s="482"/>
      <c r="V46" s="488">
        <f t="shared" si="21"/>
        <v>0</v>
      </c>
      <c r="W46" s="490"/>
      <c r="X46" s="482"/>
      <c r="Y46" s="482">
        <f t="shared" si="22"/>
        <v>0</v>
      </c>
      <c r="Z46" s="490"/>
      <c r="AA46" s="482"/>
      <c r="AB46" s="482">
        <f t="shared" si="23"/>
        <v>0</v>
      </c>
      <c r="AC46" s="490">
        <f t="shared" si="24"/>
        <v>0</v>
      </c>
      <c r="AD46" s="482">
        <f t="shared" si="24"/>
        <v>0</v>
      </c>
      <c r="AE46" s="488">
        <f t="shared" si="25"/>
        <v>0</v>
      </c>
      <c r="AF46" s="490"/>
      <c r="AG46" s="482"/>
      <c r="AH46" s="482">
        <f t="shared" si="26"/>
        <v>0</v>
      </c>
      <c r="AI46" s="490"/>
      <c r="AJ46" s="482"/>
      <c r="AK46" s="482">
        <f t="shared" si="27"/>
        <v>0</v>
      </c>
      <c r="AL46" s="490">
        <f t="shared" si="28"/>
        <v>0</v>
      </c>
      <c r="AM46" s="482">
        <f t="shared" si="28"/>
        <v>0</v>
      </c>
      <c r="AN46" s="488">
        <f t="shared" si="29"/>
        <v>0</v>
      </c>
    </row>
    <row r="47" spans="1:40" x14ac:dyDescent="0.3">
      <c r="A47" s="546" t="s">
        <v>840</v>
      </c>
      <c r="B47" s="624" t="s">
        <v>673</v>
      </c>
      <c r="C47" s="864" t="s">
        <v>910</v>
      </c>
      <c r="D47" s="758"/>
      <c r="E47" s="339">
        <v>1</v>
      </c>
      <c r="F47" s="482">
        <v>0</v>
      </c>
      <c r="G47" s="478">
        <f t="shared" si="15"/>
        <v>1</v>
      </c>
      <c r="H47" s="472">
        <v>1</v>
      </c>
      <c r="I47" s="473">
        <v>0</v>
      </c>
      <c r="J47" s="482">
        <f t="shared" si="16"/>
        <v>1</v>
      </c>
      <c r="K47" s="614">
        <f t="shared" si="17"/>
        <v>100</v>
      </c>
      <c r="L47" s="613">
        <v>100</v>
      </c>
      <c r="M47" s="620">
        <f t="shared" si="18"/>
        <v>100</v>
      </c>
      <c r="N47" s="472"/>
      <c r="O47" s="473"/>
      <c r="P47" s="482">
        <f t="shared" si="19"/>
        <v>0</v>
      </c>
      <c r="Q47" s="476"/>
      <c r="R47" s="473"/>
      <c r="S47" s="482">
        <f t="shared" si="20"/>
        <v>0</v>
      </c>
      <c r="T47" s="490"/>
      <c r="U47" s="482"/>
      <c r="V47" s="488">
        <f t="shared" si="21"/>
        <v>0</v>
      </c>
      <c r="W47" s="490"/>
      <c r="X47" s="482"/>
      <c r="Y47" s="482">
        <f t="shared" si="22"/>
        <v>0</v>
      </c>
      <c r="Z47" s="490"/>
      <c r="AA47" s="482"/>
      <c r="AB47" s="482">
        <f t="shared" si="23"/>
        <v>0</v>
      </c>
      <c r="AC47" s="490">
        <f t="shared" si="24"/>
        <v>0</v>
      </c>
      <c r="AD47" s="482">
        <f t="shared" si="24"/>
        <v>0</v>
      </c>
      <c r="AE47" s="488">
        <f t="shared" si="25"/>
        <v>0</v>
      </c>
      <c r="AF47" s="490"/>
      <c r="AG47" s="482"/>
      <c r="AH47" s="482">
        <f t="shared" si="26"/>
        <v>0</v>
      </c>
      <c r="AI47" s="490"/>
      <c r="AJ47" s="482"/>
      <c r="AK47" s="482">
        <f t="shared" si="27"/>
        <v>0</v>
      </c>
      <c r="AL47" s="490">
        <f t="shared" si="28"/>
        <v>0</v>
      </c>
      <c r="AM47" s="482">
        <f t="shared" si="28"/>
        <v>0</v>
      </c>
      <c r="AN47" s="488">
        <f t="shared" si="29"/>
        <v>0</v>
      </c>
    </row>
    <row r="48" spans="1:40" x14ac:dyDescent="0.3">
      <c r="A48" s="491"/>
      <c r="B48" s="624" t="s">
        <v>675</v>
      </c>
      <c r="C48" s="864"/>
      <c r="D48" s="758"/>
      <c r="E48" s="339">
        <v>0</v>
      </c>
      <c r="F48" s="482">
        <v>1</v>
      </c>
      <c r="G48" s="478">
        <f t="shared" si="15"/>
        <v>1</v>
      </c>
      <c r="H48" s="472">
        <v>0</v>
      </c>
      <c r="I48" s="473">
        <v>1</v>
      </c>
      <c r="J48" s="482">
        <f t="shared" si="16"/>
        <v>1</v>
      </c>
      <c r="K48" s="614">
        <v>100</v>
      </c>
      <c r="L48" s="613">
        <f t="shared" si="17"/>
        <v>100</v>
      </c>
      <c r="M48" s="620">
        <f t="shared" si="18"/>
        <v>100</v>
      </c>
      <c r="N48" s="472"/>
      <c r="O48" s="473"/>
      <c r="P48" s="482">
        <f t="shared" si="19"/>
        <v>0</v>
      </c>
      <c r="Q48" s="476"/>
      <c r="R48" s="473"/>
      <c r="S48" s="482">
        <f t="shared" si="20"/>
        <v>0</v>
      </c>
      <c r="T48" s="490"/>
      <c r="U48" s="482"/>
      <c r="V48" s="488">
        <f t="shared" si="21"/>
        <v>0</v>
      </c>
      <c r="W48" s="490"/>
      <c r="X48" s="482"/>
      <c r="Y48" s="482">
        <f t="shared" si="22"/>
        <v>0</v>
      </c>
      <c r="Z48" s="490"/>
      <c r="AA48" s="482"/>
      <c r="AB48" s="482">
        <f t="shared" si="23"/>
        <v>0</v>
      </c>
      <c r="AC48" s="490">
        <f t="shared" si="24"/>
        <v>0</v>
      </c>
      <c r="AD48" s="482">
        <f t="shared" si="24"/>
        <v>0</v>
      </c>
      <c r="AE48" s="488">
        <f t="shared" si="25"/>
        <v>0</v>
      </c>
      <c r="AF48" s="490"/>
      <c r="AG48" s="482"/>
      <c r="AH48" s="482">
        <f t="shared" si="26"/>
        <v>0</v>
      </c>
      <c r="AI48" s="490"/>
      <c r="AJ48" s="482"/>
      <c r="AK48" s="482">
        <f t="shared" si="27"/>
        <v>0</v>
      </c>
      <c r="AL48" s="490">
        <f t="shared" si="28"/>
        <v>0</v>
      </c>
      <c r="AM48" s="482">
        <f t="shared" si="28"/>
        <v>0</v>
      </c>
      <c r="AN48" s="488">
        <f t="shared" si="29"/>
        <v>0</v>
      </c>
    </row>
    <row r="49" spans="1:40" ht="17.25" thickBot="1" x14ac:dyDescent="0.35">
      <c r="A49" s="491"/>
      <c r="B49" s="624" t="s">
        <v>677</v>
      </c>
      <c r="C49" s="905"/>
      <c r="D49" s="906"/>
      <c r="E49" s="496">
        <v>3</v>
      </c>
      <c r="F49" s="497">
        <v>0</v>
      </c>
      <c r="G49" s="498">
        <f t="shared" si="15"/>
        <v>3</v>
      </c>
      <c r="H49" s="472">
        <v>3</v>
      </c>
      <c r="I49" s="473">
        <v>0</v>
      </c>
      <c r="J49" s="482">
        <f t="shared" si="16"/>
        <v>3</v>
      </c>
      <c r="K49" s="614">
        <f t="shared" si="17"/>
        <v>100</v>
      </c>
      <c r="L49" s="613">
        <v>100</v>
      </c>
      <c r="M49" s="620">
        <f t="shared" si="18"/>
        <v>100</v>
      </c>
      <c r="N49" s="472"/>
      <c r="O49" s="473"/>
      <c r="P49" s="482">
        <f t="shared" si="19"/>
        <v>0</v>
      </c>
      <c r="Q49" s="476"/>
      <c r="R49" s="473"/>
      <c r="S49" s="482">
        <f t="shared" si="20"/>
        <v>0</v>
      </c>
      <c r="T49" s="490"/>
      <c r="U49" s="482"/>
      <c r="V49" s="488">
        <f t="shared" si="21"/>
        <v>0</v>
      </c>
      <c r="W49" s="490"/>
      <c r="X49" s="482"/>
      <c r="Y49" s="482">
        <f t="shared" si="22"/>
        <v>0</v>
      </c>
      <c r="Z49" s="490"/>
      <c r="AA49" s="482"/>
      <c r="AB49" s="482">
        <f t="shared" si="23"/>
        <v>0</v>
      </c>
      <c r="AC49" s="490">
        <f t="shared" si="24"/>
        <v>0</v>
      </c>
      <c r="AD49" s="482">
        <f t="shared" si="24"/>
        <v>0</v>
      </c>
      <c r="AE49" s="488">
        <f t="shared" si="25"/>
        <v>0</v>
      </c>
      <c r="AF49" s="490"/>
      <c r="AG49" s="482"/>
      <c r="AH49" s="482">
        <f t="shared" si="26"/>
        <v>0</v>
      </c>
      <c r="AI49" s="490"/>
      <c r="AJ49" s="482"/>
      <c r="AK49" s="482">
        <f t="shared" si="27"/>
        <v>0</v>
      </c>
      <c r="AL49" s="490">
        <f t="shared" si="28"/>
        <v>0</v>
      </c>
      <c r="AM49" s="482">
        <f t="shared" si="28"/>
        <v>0</v>
      </c>
      <c r="AN49" s="488">
        <f t="shared" si="29"/>
        <v>0</v>
      </c>
    </row>
    <row r="50" spans="1:40" ht="17.25" thickBot="1" x14ac:dyDescent="0.35">
      <c r="A50" s="499" t="s">
        <v>67</v>
      </c>
      <c r="B50" s="500"/>
      <c r="C50" s="500"/>
      <c r="D50" s="500"/>
      <c r="E50" s="501"/>
      <c r="F50" s="502"/>
      <c r="G50" s="505"/>
      <c r="H50" s="501"/>
      <c r="I50" s="502"/>
      <c r="J50" s="505"/>
      <c r="K50" s="616"/>
      <c r="L50" s="616"/>
      <c r="M50" s="625"/>
      <c r="N50" s="572"/>
      <c r="O50" s="504"/>
      <c r="P50" s="502"/>
      <c r="Q50" s="505"/>
      <c r="R50" s="502"/>
      <c r="S50" s="502"/>
      <c r="T50" s="505"/>
      <c r="U50" s="502"/>
      <c r="V50" s="505"/>
      <c r="W50" s="572"/>
      <c r="X50" s="504"/>
      <c r="Y50" s="502"/>
      <c r="Z50" s="505"/>
      <c r="AA50" s="502"/>
      <c r="AB50" s="502"/>
      <c r="AC50" s="505"/>
      <c r="AD50" s="502"/>
      <c r="AE50" s="505"/>
      <c r="AF50" s="572"/>
      <c r="AG50" s="504"/>
      <c r="AH50" s="502"/>
      <c r="AI50" s="505"/>
      <c r="AJ50" s="502"/>
      <c r="AK50" s="502"/>
      <c r="AL50" s="505"/>
      <c r="AM50" s="502"/>
      <c r="AN50" s="505"/>
    </row>
    <row r="51" spans="1:40" x14ac:dyDescent="0.3">
      <c r="A51" s="902" t="s">
        <v>68</v>
      </c>
      <c r="B51" s="903"/>
      <c r="C51" s="903"/>
      <c r="D51" s="904"/>
      <c r="E51" s="339"/>
      <c r="F51" s="482"/>
      <c r="G51" s="488"/>
      <c r="H51" s="339"/>
      <c r="I51" s="482"/>
      <c r="J51" s="482"/>
      <c r="K51" s="619"/>
      <c r="L51" s="619"/>
      <c r="M51" s="626"/>
      <c r="N51" s="339"/>
      <c r="O51" s="482"/>
      <c r="P51" s="482"/>
      <c r="Q51" s="482"/>
      <c r="R51" s="482"/>
      <c r="S51" s="482"/>
      <c r="T51" s="482"/>
      <c r="U51" s="482"/>
      <c r="V51" s="488"/>
      <c r="W51" s="339"/>
      <c r="X51" s="482"/>
      <c r="Y51" s="482"/>
      <c r="Z51" s="482"/>
      <c r="AA51" s="482"/>
      <c r="AB51" s="482"/>
      <c r="AC51" s="482"/>
      <c r="AD51" s="482"/>
      <c r="AE51" s="488"/>
      <c r="AF51" s="490"/>
      <c r="AG51" s="482"/>
      <c r="AH51" s="482"/>
      <c r="AI51" s="482"/>
      <c r="AJ51" s="482"/>
      <c r="AK51" s="482"/>
      <c r="AL51" s="482"/>
      <c r="AM51" s="482"/>
      <c r="AN51" s="488"/>
    </row>
    <row r="52" spans="1:40" x14ac:dyDescent="0.3">
      <c r="A52" s="899" t="s">
        <v>94</v>
      </c>
      <c r="B52" s="900"/>
      <c r="C52" s="900"/>
      <c r="D52" s="901"/>
      <c r="E52" s="339">
        <f>SUM(E12:E49)</f>
        <v>781</v>
      </c>
      <c r="F52" s="495">
        <f>SUM(F12:F49)</f>
        <v>812</v>
      </c>
      <c r="G52" s="488">
        <f>E52+F52</f>
        <v>1593</v>
      </c>
      <c r="H52" s="339">
        <f>SUM(H12:H49)</f>
        <v>713</v>
      </c>
      <c r="I52" s="495">
        <f>SUM(I12:I49)</f>
        <v>748</v>
      </c>
      <c r="J52" s="482">
        <f>H52+I52</f>
        <v>1461</v>
      </c>
      <c r="K52" s="508">
        <f t="shared" ref="K52:L52" si="31">H52/E52*100</f>
        <v>91.293213828425095</v>
      </c>
      <c r="L52" s="508">
        <f t="shared" si="31"/>
        <v>92.118226600985224</v>
      </c>
      <c r="M52" s="621">
        <f t="shared" ref="M52" si="32">SUM(K52:L52)/2</f>
        <v>91.705720214705167</v>
      </c>
      <c r="N52" s="339">
        <f>SUM(N12:N49)</f>
        <v>0</v>
      </c>
      <c r="O52" s="495">
        <f>SUM(O12:O49)</f>
        <v>0</v>
      </c>
      <c r="P52" s="483">
        <f>N52+O52</f>
        <v>0</v>
      </c>
      <c r="Q52" s="482">
        <f>SUM(Q12:Q49)</f>
        <v>0</v>
      </c>
      <c r="R52" s="495">
        <f>SUM(R12:R49)</f>
        <v>0</v>
      </c>
      <c r="S52" s="482">
        <f>Q52+R52</f>
        <v>0</v>
      </c>
      <c r="T52" s="490">
        <f>SUM(T12:T49)</f>
        <v>0</v>
      </c>
      <c r="U52" s="495">
        <f>SUM(U12:U49)</f>
        <v>0</v>
      </c>
      <c r="V52" s="488">
        <f>T52+U52</f>
        <v>0</v>
      </c>
      <c r="W52" s="339">
        <f>SUM(W12:W49)</f>
        <v>12</v>
      </c>
      <c r="X52" s="495">
        <f>SUM(X12:X49)</f>
        <v>14</v>
      </c>
      <c r="Y52" s="483">
        <f>W52+X52</f>
        <v>26</v>
      </c>
      <c r="Z52" s="482">
        <f>SUM(Z12:Z49)</f>
        <v>0</v>
      </c>
      <c r="AA52" s="495">
        <f>SUM(AA12:AA49)</f>
        <v>1</v>
      </c>
      <c r="AB52" s="482">
        <f>Z52+AA52</f>
        <v>1</v>
      </c>
      <c r="AC52" s="490">
        <f>SUM(AC12:AC49)</f>
        <v>12</v>
      </c>
      <c r="AD52" s="495">
        <f>SUM(AD12:AD49)</f>
        <v>15</v>
      </c>
      <c r="AE52" s="488">
        <f>AC52+AD52</f>
        <v>27</v>
      </c>
      <c r="AF52" s="339">
        <f>SUM(AF12:AF49)</f>
        <v>0</v>
      </c>
      <c r="AG52" s="495">
        <f>SUM(AG12:AG49)</f>
        <v>0</v>
      </c>
      <c r="AH52" s="483">
        <f>AF52+AG52</f>
        <v>0</v>
      </c>
      <c r="AI52" s="482">
        <f>SUM(AI12:AI49)</f>
        <v>0</v>
      </c>
      <c r="AJ52" s="495">
        <f>SUM(AJ12:AJ49)</f>
        <v>0</v>
      </c>
      <c r="AK52" s="482">
        <f>AI52+AJ52</f>
        <v>0</v>
      </c>
      <c r="AL52" s="490">
        <f>SUM(AL12:AL49)</f>
        <v>0</v>
      </c>
      <c r="AM52" s="495">
        <f>SUM(AM12:AM49)</f>
        <v>0</v>
      </c>
      <c r="AN52" s="488">
        <f>AL52+AM52</f>
        <v>0</v>
      </c>
    </row>
    <row r="53" spans="1:40" x14ac:dyDescent="0.3">
      <c r="A53" s="899" t="s">
        <v>95</v>
      </c>
      <c r="B53" s="900"/>
      <c r="C53" s="900"/>
      <c r="D53" s="901"/>
      <c r="E53" s="339"/>
      <c r="F53" s="482"/>
      <c r="G53" s="488"/>
      <c r="H53" s="339"/>
      <c r="I53" s="482"/>
      <c r="J53" s="482"/>
      <c r="K53" s="473"/>
      <c r="L53" s="473"/>
      <c r="M53" s="494"/>
      <c r="N53" s="339"/>
      <c r="O53" s="482"/>
      <c r="P53" s="482"/>
      <c r="Q53" s="482"/>
      <c r="R53" s="482"/>
      <c r="S53" s="482"/>
      <c r="T53" s="482"/>
      <c r="U53" s="482"/>
      <c r="V53" s="488"/>
      <c r="W53" s="339"/>
      <c r="X53" s="482"/>
      <c r="Y53" s="482"/>
      <c r="Z53" s="482"/>
      <c r="AA53" s="482"/>
      <c r="AB53" s="482"/>
      <c r="AC53" s="482"/>
      <c r="AD53" s="482"/>
      <c r="AE53" s="488"/>
      <c r="AF53" s="490"/>
      <c r="AG53" s="482"/>
      <c r="AH53" s="482"/>
      <c r="AI53" s="482"/>
      <c r="AJ53" s="482"/>
      <c r="AK53" s="482"/>
      <c r="AL53" s="482"/>
      <c r="AM53" s="482"/>
      <c r="AN53" s="488"/>
    </row>
    <row r="54" spans="1:40" x14ac:dyDescent="0.3">
      <c r="A54" s="899" t="s">
        <v>96</v>
      </c>
      <c r="B54" s="900"/>
      <c r="C54" s="900"/>
      <c r="D54" s="901"/>
      <c r="E54" s="339"/>
      <c r="F54" s="482"/>
      <c r="G54" s="488"/>
      <c r="H54" s="339"/>
      <c r="I54" s="482"/>
      <c r="J54" s="482"/>
      <c r="K54" s="482"/>
      <c r="L54" s="482"/>
      <c r="M54" s="483"/>
      <c r="N54" s="339"/>
      <c r="O54" s="482"/>
      <c r="P54" s="482"/>
      <c r="Q54" s="482"/>
      <c r="R54" s="482"/>
      <c r="S54" s="482"/>
      <c r="T54" s="482"/>
      <c r="U54" s="482"/>
      <c r="V54" s="488"/>
      <c r="W54" s="339"/>
      <c r="X54" s="482"/>
      <c r="Y54" s="482"/>
      <c r="Z54" s="482"/>
      <c r="AA54" s="482"/>
      <c r="AB54" s="482"/>
      <c r="AC54" s="482"/>
      <c r="AD54" s="482"/>
      <c r="AE54" s="488"/>
      <c r="AF54" s="490"/>
      <c r="AG54" s="482"/>
      <c r="AH54" s="482"/>
      <c r="AI54" s="482"/>
      <c r="AJ54" s="482"/>
      <c r="AK54" s="482"/>
      <c r="AL54" s="482"/>
      <c r="AM54" s="482"/>
      <c r="AN54" s="488"/>
    </row>
    <row r="55" spans="1:40" x14ac:dyDescent="0.3">
      <c r="A55" s="899" t="s">
        <v>97</v>
      </c>
      <c r="B55" s="900"/>
      <c r="C55" s="900"/>
      <c r="D55" s="901"/>
      <c r="E55" s="339"/>
      <c r="F55" s="482"/>
      <c r="G55" s="488"/>
      <c r="H55" s="339"/>
      <c r="I55" s="482"/>
      <c r="J55" s="482"/>
      <c r="K55" s="482"/>
      <c r="L55" s="482"/>
      <c r="M55" s="483"/>
      <c r="N55" s="339"/>
      <c r="O55" s="482"/>
      <c r="P55" s="482"/>
      <c r="Q55" s="482"/>
      <c r="R55" s="482"/>
      <c r="S55" s="482"/>
      <c r="T55" s="482"/>
      <c r="U55" s="482"/>
      <c r="V55" s="488"/>
      <c r="W55" s="339"/>
      <c r="X55" s="482"/>
      <c r="Y55" s="482"/>
      <c r="Z55" s="482"/>
      <c r="AA55" s="482"/>
      <c r="AB55" s="482"/>
      <c r="AC55" s="482"/>
      <c r="AD55" s="482"/>
      <c r="AE55" s="488"/>
      <c r="AF55" s="490"/>
      <c r="AG55" s="482"/>
      <c r="AH55" s="482"/>
      <c r="AI55" s="482"/>
      <c r="AJ55" s="482"/>
      <c r="AK55" s="482"/>
      <c r="AL55" s="482"/>
      <c r="AM55" s="482"/>
      <c r="AN55" s="488"/>
    </row>
    <row r="56" spans="1:40" x14ac:dyDescent="0.3">
      <c r="A56" s="899" t="s">
        <v>98</v>
      </c>
      <c r="B56" s="900"/>
      <c r="C56" s="900"/>
      <c r="D56" s="901"/>
      <c r="E56" s="339"/>
      <c r="F56" s="482"/>
      <c r="G56" s="488"/>
      <c r="H56" s="339"/>
      <c r="I56" s="482"/>
      <c r="J56" s="482"/>
      <c r="K56" s="482"/>
      <c r="L56" s="482"/>
      <c r="M56" s="483"/>
      <c r="N56" s="339"/>
      <c r="O56" s="482"/>
      <c r="P56" s="482"/>
      <c r="Q56" s="482"/>
      <c r="R56" s="482"/>
      <c r="S56" s="482"/>
      <c r="T56" s="482"/>
      <c r="U56" s="482"/>
      <c r="V56" s="488"/>
      <c r="W56" s="339"/>
      <c r="X56" s="482"/>
      <c r="Y56" s="482"/>
      <c r="Z56" s="482"/>
      <c r="AA56" s="482"/>
      <c r="AB56" s="482"/>
      <c r="AC56" s="482"/>
      <c r="AD56" s="482"/>
      <c r="AE56" s="488"/>
      <c r="AF56" s="490"/>
      <c r="AG56" s="482"/>
      <c r="AH56" s="482"/>
      <c r="AI56" s="482"/>
      <c r="AJ56" s="482"/>
      <c r="AK56" s="482"/>
      <c r="AL56" s="482"/>
      <c r="AM56" s="482"/>
      <c r="AN56" s="488"/>
    </row>
    <row r="57" spans="1:40" x14ac:dyDescent="0.3">
      <c r="A57" s="899" t="s">
        <v>99</v>
      </c>
      <c r="B57" s="900"/>
      <c r="C57" s="900"/>
      <c r="D57" s="901"/>
      <c r="E57" s="339"/>
      <c r="F57" s="482"/>
      <c r="G57" s="488"/>
      <c r="H57" s="339"/>
      <c r="I57" s="482"/>
      <c r="J57" s="482"/>
      <c r="K57" s="482"/>
      <c r="L57" s="482"/>
      <c r="M57" s="483"/>
      <c r="N57" s="339"/>
      <c r="O57" s="482"/>
      <c r="P57" s="482"/>
      <c r="Q57" s="482"/>
      <c r="R57" s="482"/>
      <c r="S57" s="482"/>
      <c r="T57" s="482"/>
      <c r="U57" s="482"/>
      <c r="V57" s="488"/>
      <c r="W57" s="339"/>
      <c r="X57" s="482"/>
      <c r="Y57" s="482"/>
      <c r="Z57" s="482"/>
      <c r="AA57" s="482"/>
      <c r="AB57" s="482"/>
      <c r="AC57" s="482"/>
      <c r="AD57" s="482"/>
      <c r="AE57" s="488"/>
      <c r="AF57" s="490"/>
      <c r="AG57" s="482"/>
      <c r="AH57" s="482"/>
      <c r="AI57" s="482"/>
      <c r="AJ57" s="482"/>
      <c r="AK57" s="482"/>
      <c r="AL57" s="482"/>
      <c r="AM57" s="482"/>
      <c r="AN57" s="488"/>
    </row>
    <row r="58" spans="1:40" ht="16.5" customHeight="1" thickBot="1" x14ac:dyDescent="0.35">
      <c r="A58" s="907" t="s">
        <v>42</v>
      </c>
      <c r="B58" s="908"/>
      <c r="C58" s="908"/>
      <c r="D58" s="909"/>
      <c r="E58" s="509"/>
      <c r="F58" s="510"/>
      <c r="G58" s="511"/>
      <c r="H58" s="509"/>
      <c r="I58" s="510"/>
      <c r="J58" s="510"/>
      <c r="K58" s="510"/>
      <c r="L58" s="510"/>
      <c r="M58" s="513"/>
      <c r="N58" s="509"/>
      <c r="O58" s="510"/>
      <c r="P58" s="510"/>
      <c r="Q58" s="510"/>
      <c r="R58" s="510"/>
      <c r="S58" s="510"/>
      <c r="T58" s="510"/>
      <c r="U58" s="510"/>
      <c r="V58" s="511"/>
      <c r="W58" s="509"/>
      <c r="X58" s="510"/>
      <c r="Y58" s="510"/>
      <c r="Z58" s="510"/>
      <c r="AA58" s="510"/>
      <c r="AB58" s="510"/>
      <c r="AC58" s="510"/>
      <c r="AD58" s="510"/>
      <c r="AE58" s="511"/>
      <c r="AF58" s="512"/>
      <c r="AG58" s="510"/>
      <c r="AH58" s="510"/>
      <c r="AI58" s="510"/>
      <c r="AJ58" s="510"/>
      <c r="AK58" s="510"/>
      <c r="AL58" s="510"/>
      <c r="AM58" s="510"/>
      <c r="AN58" s="511"/>
    </row>
    <row r="59" spans="1:40" ht="18" thickTop="1" thickBot="1" x14ac:dyDescent="0.35">
      <c r="A59" s="910" t="s">
        <v>3</v>
      </c>
      <c r="B59" s="911"/>
      <c r="C59" s="911"/>
      <c r="D59" s="912"/>
      <c r="E59" s="515"/>
      <c r="F59" s="515"/>
      <c r="G59" s="515"/>
      <c r="H59" s="514"/>
      <c r="I59" s="559"/>
      <c r="J59" s="559"/>
      <c r="K59" s="559"/>
      <c r="L59" s="559"/>
      <c r="M59" s="560"/>
      <c r="N59" s="514"/>
      <c r="O59" s="559"/>
      <c r="P59" s="559"/>
      <c r="Q59" s="559"/>
      <c r="R59" s="559"/>
      <c r="S59" s="559"/>
      <c r="T59" s="559"/>
      <c r="U59" s="559"/>
      <c r="V59" s="498"/>
      <c r="W59" s="514"/>
      <c r="X59" s="559"/>
      <c r="Y59" s="559"/>
      <c r="Z59" s="559"/>
      <c r="AA59" s="559"/>
      <c r="AB59" s="559"/>
      <c r="AC59" s="559"/>
      <c r="AD59" s="559"/>
      <c r="AE59" s="498"/>
      <c r="AF59" s="515"/>
      <c r="AG59" s="559"/>
      <c r="AH59" s="559"/>
      <c r="AI59" s="559"/>
      <c r="AJ59" s="559"/>
      <c r="AK59" s="559"/>
      <c r="AL59" s="559"/>
      <c r="AM59" s="559"/>
      <c r="AN59" s="498"/>
    </row>
    <row r="60" spans="1:40" x14ac:dyDescent="0.3">
      <c r="W60" s="319"/>
      <c r="X60" s="319"/>
      <c r="Y60" s="319"/>
      <c r="Z60" s="319"/>
      <c r="AA60" s="319"/>
      <c r="AC60" s="522"/>
      <c r="AD60" s="522"/>
      <c r="AE60" s="522"/>
      <c r="AF60" s="143"/>
      <c r="AG60" s="143"/>
      <c r="AH60" s="143"/>
      <c r="AI60" s="96"/>
      <c r="AJ60" s="96"/>
      <c r="AK60" s="96"/>
      <c r="AL60" s="96"/>
      <c r="AM60" s="89"/>
      <c r="AN60" s="89"/>
    </row>
    <row r="61" spans="1:40" ht="21" x14ac:dyDescent="0.35">
      <c r="A61" s="523" t="s">
        <v>153</v>
      </c>
      <c r="B61" s="523"/>
      <c r="C61" s="524"/>
      <c r="D61" s="525"/>
      <c r="E61" s="526"/>
      <c r="F61" s="526"/>
      <c r="G61" s="525"/>
      <c r="H61" s="525"/>
      <c r="I61" s="525"/>
      <c r="J61" s="525"/>
      <c r="K61" s="525"/>
      <c r="L61" s="525"/>
      <c r="M61" s="525"/>
      <c r="N61" s="525"/>
      <c r="O61" s="525"/>
      <c r="P61" s="525"/>
      <c r="Q61" s="525"/>
      <c r="R61" s="525"/>
      <c r="S61" s="525"/>
      <c r="T61" s="525"/>
      <c r="U61" s="525"/>
      <c r="V61" s="525"/>
      <c r="W61" s="525"/>
      <c r="X61" s="525"/>
      <c r="Y61" s="525"/>
      <c r="Z61" s="525"/>
      <c r="AA61" s="525"/>
      <c r="AB61" s="525"/>
      <c r="AC61" s="525"/>
      <c r="AD61" s="525"/>
      <c r="AE61" s="525"/>
      <c r="AF61" s="525"/>
      <c r="AG61" s="527"/>
      <c r="AH61" s="527"/>
      <c r="AI61" s="527"/>
      <c r="AJ61" s="528"/>
    </row>
    <row r="62" spans="1:40" ht="21" x14ac:dyDescent="0.35">
      <c r="A62" s="529"/>
      <c r="B62" s="529"/>
      <c r="C62" s="529"/>
      <c r="D62" s="525"/>
      <c r="E62" s="526"/>
      <c r="F62" s="526"/>
      <c r="G62" s="525"/>
      <c r="H62" s="525"/>
      <c r="I62" s="525"/>
      <c r="J62" s="525"/>
      <c r="K62" s="525"/>
      <c r="L62" s="525"/>
      <c r="M62" s="525"/>
      <c r="N62" s="525"/>
      <c r="O62" s="525"/>
      <c r="P62" s="525"/>
      <c r="Q62" s="525"/>
      <c r="R62" s="525"/>
      <c r="S62" s="525"/>
      <c r="T62" s="525"/>
      <c r="U62" s="525"/>
      <c r="V62" s="530" t="s">
        <v>678</v>
      </c>
      <c r="W62" s="525"/>
      <c r="X62" s="525"/>
      <c r="Y62" s="525"/>
      <c r="Z62" s="525"/>
      <c r="AA62" s="525"/>
      <c r="AB62" s="525"/>
      <c r="AC62" s="525"/>
      <c r="AD62" s="525"/>
      <c r="AE62" s="525"/>
      <c r="AF62" s="525"/>
      <c r="AG62" s="527"/>
      <c r="AH62" s="527"/>
      <c r="AI62" s="527"/>
      <c r="AJ62" s="151"/>
    </row>
    <row r="63" spans="1:40" ht="21" x14ac:dyDescent="0.35">
      <c r="A63" s="898" t="s">
        <v>679</v>
      </c>
      <c r="B63" s="898"/>
      <c r="C63" s="898"/>
      <c r="D63" s="898"/>
      <c r="E63" s="526"/>
      <c r="F63" s="526"/>
      <c r="G63" s="525"/>
      <c r="H63" s="525"/>
      <c r="I63" s="525"/>
      <c r="J63" s="525"/>
      <c r="K63" s="525"/>
      <c r="L63" s="525"/>
      <c r="M63" s="525"/>
      <c r="N63" s="525"/>
      <c r="O63" s="525"/>
      <c r="P63" s="525"/>
      <c r="Q63" s="525"/>
      <c r="R63" s="525"/>
      <c r="S63" s="525"/>
      <c r="T63" s="525"/>
      <c r="U63" s="525"/>
      <c r="V63" s="526"/>
      <c r="W63" s="525"/>
      <c r="X63" s="525"/>
      <c r="Y63" s="525"/>
      <c r="Z63" s="525"/>
      <c r="AA63" s="525"/>
      <c r="AB63" s="525"/>
      <c r="AC63" s="525"/>
      <c r="AD63" s="525"/>
      <c r="AE63" s="525"/>
      <c r="AF63" s="525"/>
      <c r="AG63" s="527"/>
      <c r="AH63" s="527"/>
      <c r="AI63" s="527"/>
      <c r="AJ63" s="151"/>
    </row>
    <row r="64" spans="1:40" ht="21" x14ac:dyDescent="0.35">
      <c r="A64" s="913" t="s">
        <v>682</v>
      </c>
      <c r="B64" s="913"/>
      <c r="C64" s="531"/>
      <c r="D64" s="524"/>
      <c r="E64" s="526"/>
      <c r="F64" s="526"/>
      <c r="G64" s="524"/>
      <c r="H64" s="524"/>
      <c r="I64" s="524"/>
      <c r="J64" s="524"/>
      <c r="K64" s="524"/>
      <c r="L64" s="524"/>
      <c r="M64" s="524"/>
      <c r="N64" s="524"/>
      <c r="O64" s="524"/>
      <c r="P64" s="524"/>
      <c r="Q64" s="524"/>
      <c r="R64" s="524"/>
      <c r="S64" s="524"/>
      <c r="T64" s="524"/>
      <c r="U64" s="524"/>
      <c r="V64" s="525"/>
      <c r="W64" s="525"/>
      <c r="X64" s="525"/>
      <c r="Y64" s="525"/>
      <c r="Z64" s="525"/>
      <c r="AA64" s="525"/>
      <c r="AB64" s="525"/>
      <c r="AC64" s="525"/>
      <c r="AD64" s="525"/>
      <c r="AE64" s="524"/>
      <c r="AF64" s="524"/>
      <c r="AG64" s="532"/>
      <c r="AH64" s="532"/>
      <c r="AI64" s="532"/>
      <c r="AJ64" s="151"/>
    </row>
    <row r="65" spans="1:40" ht="21" x14ac:dyDescent="0.35">
      <c r="A65" s="526"/>
      <c r="B65" s="526"/>
      <c r="C65" s="533"/>
      <c r="D65" s="533"/>
      <c r="E65" s="524"/>
      <c r="F65" s="524"/>
      <c r="G65" s="524"/>
      <c r="H65" s="524"/>
      <c r="I65" s="524"/>
      <c r="J65" s="524"/>
      <c r="K65" s="524"/>
      <c r="L65" s="524"/>
      <c r="M65" s="524"/>
      <c r="N65" s="524"/>
      <c r="O65" s="524"/>
      <c r="P65" s="524"/>
      <c r="Q65" s="524"/>
      <c r="R65" s="524"/>
      <c r="S65" s="524"/>
      <c r="T65" s="524"/>
      <c r="U65" s="524"/>
      <c r="V65" s="524"/>
      <c r="W65" s="524"/>
      <c r="X65" s="914" t="s">
        <v>680</v>
      </c>
      <c r="Y65" s="914"/>
      <c r="Z65" s="914"/>
      <c r="AA65" s="914"/>
      <c r="AB65" s="914"/>
      <c r="AC65" s="914"/>
      <c r="AD65" s="914"/>
      <c r="AE65" s="914"/>
      <c r="AF65" s="914"/>
      <c r="AG65" s="534"/>
      <c r="AH65" s="534"/>
      <c r="AI65" s="534"/>
      <c r="AJ65" s="151"/>
    </row>
    <row r="66" spans="1:40" ht="21" x14ac:dyDescent="0.35">
      <c r="A66" s="526"/>
      <c r="B66" s="526"/>
      <c r="C66" s="524"/>
      <c r="D66" s="524"/>
      <c r="E66" s="524"/>
      <c r="F66" s="524"/>
      <c r="G66" s="524"/>
      <c r="H66" s="524"/>
      <c r="I66" s="524"/>
      <c r="J66" s="524"/>
      <c r="K66" s="524"/>
      <c r="L66" s="524"/>
      <c r="M66" s="524"/>
      <c r="N66" s="524"/>
      <c r="O66" s="524"/>
      <c r="P66" s="524"/>
      <c r="Q66" s="524"/>
      <c r="R66" s="524"/>
      <c r="S66" s="524"/>
      <c r="T66" s="524"/>
      <c r="U66" s="524"/>
      <c r="V66" s="524"/>
      <c r="W66" s="524"/>
      <c r="X66" s="535" t="s">
        <v>681</v>
      </c>
      <c r="Y66" s="535"/>
      <c r="Z66" s="535"/>
      <c r="AA66" s="535"/>
      <c r="AB66" s="535"/>
      <c r="AC66" s="535"/>
      <c r="AD66" s="535"/>
      <c r="AE66" s="535"/>
      <c r="AF66" s="535"/>
      <c r="AG66" s="536"/>
      <c r="AH66" s="536"/>
      <c r="AI66" s="537"/>
      <c r="AJ66" s="151"/>
    </row>
    <row r="67" spans="1:40" ht="20.25" x14ac:dyDescent="0.3">
      <c r="A67" s="526"/>
      <c r="B67" s="526"/>
      <c r="C67" s="526"/>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151"/>
      <c r="AH67" s="151"/>
      <c r="AI67" s="151"/>
      <c r="AJ67" s="151"/>
    </row>
    <row r="68" spans="1:40" ht="20.25" x14ac:dyDescent="0.3">
      <c r="A68" s="526"/>
      <c r="B68" s="526"/>
      <c r="C68" s="526"/>
      <c r="D68" s="526"/>
      <c r="E68" s="526"/>
      <c r="F68" s="526"/>
      <c r="G68" s="526"/>
      <c r="H68" s="526"/>
      <c r="I68" s="526"/>
      <c r="J68" s="526"/>
      <c r="K68" s="526"/>
      <c r="L68" s="526"/>
      <c r="M68" s="526"/>
      <c r="N68" s="526"/>
      <c r="O68" s="526"/>
      <c r="P68" s="526"/>
      <c r="Q68" s="526"/>
      <c r="R68" s="526"/>
      <c r="S68" s="526"/>
      <c r="T68" s="526"/>
      <c r="U68" s="526"/>
      <c r="V68" s="526"/>
      <c r="W68" s="526"/>
      <c r="X68" s="526"/>
      <c r="Y68" s="526"/>
      <c r="Z68" s="526"/>
      <c r="AA68" s="526"/>
      <c r="AB68" s="526"/>
      <c r="AC68" s="526"/>
      <c r="AD68" s="526"/>
      <c r="AE68" s="526"/>
      <c r="AF68" s="526"/>
      <c r="AG68" s="151"/>
      <c r="AH68" s="151"/>
      <c r="AI68" s="151"/>
      <c r="AJ68" s="151"/>
    </row>
    <row r="69" spans="1:40" ht="27" x14ac:dyDescent="0.35">
      <c r="A69" s="896" t="s">
        <v>162</v>
      </c>
      <c r="B69" s="896"/>
      <c r="C69" s="896"/>
      <c r="D69" s="896"/>
      <c r="E69" s="896"/>
      <c r="F69" s="896"/>
      <c r="G69" s="896"/>
      <c r="H69" s="896"/>
      <c r="I69" s="896"/>
      <c r="J69" s="896"/>
      <c r="K69" s="896"/>
      <c r="L69" s="896"/>
      <c r="M69" s="896"/>
      <c r="N69" s="896"/>
      <c r="O69" s="896"/>
      <c r="P69" s="896"/>
      <c r="Q69" s="896"/>
      <c r="R69" s="896"/>
      <c r="S69" s="896"/>
      <c r="T69" s="896"/>
      <c r="U69" s="896"/>
      <c r="V69" s="896"/>
      <c r="W69" s="896"/>
      <c r="X69" s="896"/>
      <c r="Y69" s="896"/>
      <c r="Z69" s="896"/>
      <c r="AA69" s="896"/>
      <c r="AB69" s="896"/>
      <c r="AC69" s="896"/>
      <c r="AD69" s="896"/>
      <c r="AE69" s="896"/>
      <c r="AF69" s="896"/>
      <c r="AG69" s="896"/>
      <c r="AH69" s="896"/>
      <c r="AI69" s="896"/>
      <c r="AJ69" s="896"/>
      <c r="AK69" s="896"/>
      <c r="AL69" s="896"/>
      <c r="AM69" s="896"/>
      <c r="AN69" s="896"/>
    </row>
    <row r="70" spans="1:40" x14ac:dyDescent="0.3">
      <c r="A70" s="844" t="s">
        <v>250</v>
      </c>
      <c r="B70" s="844"/>
      <c r="C70" s="844"/>
      <c r="D70" s="844"/>
      <c r="E70" s="844"/>
      <c r="F70" s="844"/>
      <c r="G70" s="844"/>
      <c r="H70" s="844"/>
      <c r="I70" s="844"/>
      <c r="J70" s="844"/>
      <c r="K70" s="844"/>
      <c r="L70" s="844"/>
      <c r="M70" s="844"/>
      <c r="N70" s="844"/>
      <c r="O70" s="844"/>
      <c r="P70" s="844"/>
      <c r="Q70" s="844"/>
      <c r="R70" s="844"/>
      <c r="S70" s="844"/>
      <c r="T70" s="844"/>
      <c r="U70" s="844"/>
      <c r="V70" s="844"/>
      <c r="W70" s="844"/>
      <c r="X70" s="844"/>
      <c r="Y70" s="844"/>
      <c r="Z70" s="844"/>
      <c r="AA70" s="844"/>
      <c r="AB70" s="844"/>
      <c r="AC70" s="844"/>
      <c r="AD70" s="844"/>
      <c r="AE70" s="844"/>
      <c r="AF70" s="844"/>
      <c r="AG70" s="844"/>
      <c r="AH70" s="844"/>
      <c r="AI70" s="844"/>
      <c r="AJ70" s="844"/>
      <c r="AK70" s="844"/>
      <c r="AL70" s="844"/>
      <c r="AM70" s="844"/>
      <c r="AN70" s="844"/>
    </row>
    <row r="71" spans="1:40" ht="18.75" x14ac:dyDescent="0.3">
      <c r="B71" s="151"/>
      <c r="C71" s="151"/>
      <c r="AG71" s="151"/>
      <c r="AH71" s="151"/>
      <c r="AI71" s="151"/>
      <c r="AJ71" s="151"/>
      <c r="AK71" s="151"/>
      <c r="AL71" s="151"/>
      <c r="AM71" s="151"/>
      <c r="AN71" s="151"/>
    </row>
    <row r="72" spans="1:40" ht="18.75" x14ac:dyDescent="0.3">
      <c r="A72" s="96"/>
      <c r="B72" s="89"/>
      <c r="C72" s="320" t="s">
        <v>170</v>
      </c>
      <c r="D72" s="887">
        <v>305336</v>
      </c>
      <c r="E72" s="892"/>
      <c r="F72" s="888"/>
      <c r="G72" s="895" t="s">
        <v>167</v>
      </c>
      <c r="H72" s="894"/>
      <c r="I72" s="887" t="s">
        <v>377</v>
      </c>
      <c r="J72" s="888"/>
      <c r="K72" s="212"/>
      <c r="L72" s="895" t="s">
        <v>168</v>
      </c>
      <c r="M72" s="894"/>
      <c r="N72" s="889" t="s">
        <v>358</v>
      </c>
      <c r="O72" s="890"/>
      <c r="P72" s="890"/>
      <c r="Q72" s="890"/>
      <c r="R72" s="890"/>
      <c r="S72" s="890"/>
      <c r="T72" s="890"/>
      <c r="U72" s="891"/>
      <c r="V72" s="151"/>
      <c r="W72" s="895" t="s">
        <v>169</v>
      </c>
      <c r="X72" s="894"/>
      <c r="Y72" s="213"/>
      <c r="Z72" s="214"/>
      <c r="AA72" s="214"/>
      <c r="AB72" s="538"/>
      <c r="AC72" s="538" t="s">
        <v>300</v>
      </c>
      <c r="AD72" s="214"/>
      <c r="AE72" s="214"/>
      <c r="AF72" s="215"/>
      <c r="AG72" s="211"/>
      <c r="AH72" s="211"/>
      <c r="AI72" s="211"/>
      <c r="AJ72" s="211"/>
      <c r="AK72" s="211"/>
      <c r="AL72" s="211"/>
      <c r="AM72" s="211"/>
      <c r="AN72" s="211"/>
    </row>
    <row r="73" spans="1:40" ht="18" x14ac:dyDescent="0.3">
      <c r="A73" s="96"/>
      <c r="B73" s="211"/>
      <c r="C73" s="318"/>
      <c r="D73" s="318"/>
      <c r="E73" s="318"/>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M73" s="211"/>
      <c r="AN73" s="211"/>
    </row>
    <row r="74" spans="1:40" ht="18" x14ac:dyDescent="0.3">
      <c r="A74" s="893" t="s">
        <v>171</v>
      </c>
      <c r="B74" s="894"/>
      <c r="C74" s="887" t="s">
        <v>374</v>
      </c>
      <c r="D74" s="892"/>
      <c r="E74" s="892"/>
      <c r="F74" s="892"/>
      <c r="G74" s="892"/>
      <c r="H74" s="892"/>
      <c r="I74" s="892"/>
      <c r="J74" s="892"/>
      <c r="K74" s="892"/>
      <c r="L74" s="892"/>
      <c r="M74" s="892"/>
      <c r="N74" s="892"/>
      <c r="O74" s="892"/>
      <c r="P74" s="888"/>
      <c r="Q74" s="211"/>
      <c r="R74" s="211"/>
      <c r="S74" s="211"/>
      <c r="T74" s="211"/>
      <c r="U74" s="893" t="s">
        <v>166</v>
      </c>
      <c r="V74" s="893"/>
      <c r="W74" s="893"/>
      <c r="X74" s="894"/>
      <c r="Y74" s="887" t="s">
        <v>301</v>
      </c>
      <c r="Z74" s="892"/>
      <c r="AA74" s="892"/>
      <c r="AB74" s="892"/>
      <c r="AC74" s="888"/>
      <c r="AD74" s="211"/>
      <c r="AE74" s="893" t="s">
        <v>208</v>
      </c>
      <c r="AF74" s="893"/>
      <c r="AG74" s="893"/>
      <c r="AH74" s="893"/>
      <c r="AI74" s="894"/>
      <c r="AJ74" s="887" t="s">
        <v>591</v>
      </c>
      <c r="AK74" s="892"/>
      <c r="AL74" s="892"/>
      <c r="AM74" s="892"/>
      <c r="AN74" s="888"/>
    </row>
    <row r="75" spans="1:40" ht="17.25" thickBot="1" x14ac:dyDescent="0.35"/>
    <row r="76" spans="1:40" ht="17.25" thickBot="1" x14ac:dyDescent="0.35">
      <c r="A76" s="915" t="s">
        <v>172</v>
      </c>
      <c r="B76" s="802" t="s">
        <v>173</v>
      </c>
      <c r="C76" s="802" t="s">
        <v>66</v>
      </c>
      <c r="D76" s="803"/>
      <c r="E76" s="802" t="s">
        <v>247</v>
      </c>
      <c r="F76" s="803"/>
      <c r="G76" s="804"/>
      <c r="H76" s="918" t="s">
        <v>142</v>
      </c>
      <c r="I76" s="918"/>
      <c r="J76" s="918"/>
      <c r="K76" s="918"/>
      <c r="L76" s="918"/>
      <c r="M76" s="918"/>
      <c r="N76" s="919" t="s">
        <v>145</v>
      </c>
      <c r="O76" s="918"/>
      <c r="P76" s="918"/>
      <c r="Q76" s="918"/>
      <c r="R76" s="918"/>
      <c r="S76" s="918"/>
      <c r="T76" s="918"/>
      <c r="U76" s="918"/>
      <c r="V76" s="920"/>
      <c r="W76" s="918" t="s">
        <v>41</v>
      </c>
      <c r="X76" s="918"/>
      <c r="Y76" s="918"/>
      <c r="Z76" s="918"/>
      <c r="AA76" s="918"/>
      <c r="AB76" s="918"/>
      <c r="AC76" s="918"/>
      <c r="AD76" s="918"/>
      <c r="AE76" s="918"/>
      <c r="AF76" s="919" t="s">
        <v>40</v>
      </c>
      <c r="AG76" s="918"/>
      <c r="AH76" s="918"/>
      <c r="AI76" s="918"/>
      <c r="AJ76" s="918"/>
      <c r="AK76" s="918"/>
      <c r="AL76" s="918"/>
      <c r="AM76" s="918"/>
      <c r="AN76" s="920"/>
    </row>
    <row r="77" spans="1:40" x14ac:dyDescent="0.3">
      <c r="A77" s="916"/>
      <c r="B77" s="805"/>
      <c r="C77" s="805"/>
      <c r="D77" s="806"/>
      <c r="E77" s="805"/>
      <c r="F77" s="806"/>
      <c r="G77" s="807"/>
      <c r="H77" s="921" t="s">
        <v>199</v>
      </c>
      <c r="I77" s="922"/>
      <c r="J77" s="923"/>
      <c r="K77" s="924" t="s">
        <v>200</v>
      </c>
      <c r="L77" s="924"/>
      <c r="M77" s="925"/>
      <c r="N77" s="926" t="s">
        <v>147</v>
      </c>
      <c r="O77" s="924"/>
      <c r="P77" s="924"/>
      <c r="Q77" s="927" t="s">
        <v>148</v>
      </c>
      <c r="R77" s="922"/>
      <c r="S77" s="923"/>
      <c r="T77" s="927" t="s">
        <v>149</v>
      </c>
      <c r="U77" s="922"/>
      <c r="V77" s="928"/>
      <c r="W77" s="926" t="s">
        <v>147</v>
      </c>
      <c r="X77" s="924"/>
      <c r="Y77" s="924"/>
      <c r="Z77" s="927" t="s">
        <v>148</v>
      </c>
      <c r="AA77" s="922"/>
      <c r="AB77" s="923"/>
      <c r="AC77" s="927" t="s">
        <v>149</v>
      </c>
      <c r="AD77" s="922"/>
      <c r="AE77" s="928"/>
      <c r="AF77" s="926" t="s">
        <v>147</v>
      </c>
      <c r="AG77" s="924"/>
      <c r="AH77" s="924"/>
      <c r="AI77" s="927" t="s">
        <v>148</v>
      </c>
      <c r="AJ77" s="922"/>
      <c r="AK77" s="923"/>
      <c r="AL77" s="927" t="s">
        <v>149</v>
      </c>
      <c r="AM77" s="922"/>
      <c r="AN77" s="928"/>
    </row>
    <row r="78" spans="1:40" ht="17.25" thickBot="1" x14ac:dyDescent="0.35">
      <c r="A78" s="917"/>
      <c r="B78" s="808"/>
      <c r="C78" s="808"/>
      <c r="D78" s="809"/>
      <c r="E78" s="539" t="s">
        <v>1</v>
      </c>
      <c r="F78" s="540" t="s">
        <v>2</v>
      </c>
      <c r="G78" s="541" t="s">
        <v>93</v>
      </c>
      <c r="H78" s="539" t="s">
        <v>1</v>
      </c>
      <c r="I78" s="540" t="s">
        <v>2</v>
      </c>
      <c r="J78" s="540" t="s">
        <v>93</v>
      </c>
      <c r="K78" s="540" t="s">
        <v>1</v>
      </c>
      <c r="L78" s="540" t="s">
        <v>2</v>
      </c>
      <c r="M78" s="542" t="s">
        <v>93</v>
      </c>
      <c r="N78" s="539" t="s">
        <v>1</v>
      </c>
      <c r="O78" s="540" t="s">
        <v>2</v>
      </c>
      <c r="P78" s="540" t="s">
        <v>93</v>
      </c>
      <c r="Q78" s="540" t="s">
        <v>1</v>
      </c>
      <c r="R78" s="540" t="s">
        <v>2</v>
      </c>
      <c r="S78" s="540" t="s">
        <v>93</v>
      </c>
      <c r="T78" s="540" t="s">
        <v>1</v>
      </c>
      <c r="U78" s="540" t="s">
        <v>2</v>
      </c>
      <c r="V78" s="541" t="s">
        <v>93</v>
      </c>
      <c r="W78" s="539" t="s">
        <v>1</v>
      </c>
      <c r="X78" s="540" t="s">
        <v>2</v>
      </c>
      <c r="Y78" s="540" t="s">
        <v>93</v>
      </c>
      <c r="Z78" s="540" t="s">
        <v>1</v>
      </c>
      <c r="AA78" s="540" t="s">
        <v>2</v>
      </c>
      <c r="AB78" s="540" t="s">
        <v>93</v>
      </c>
      <c r="AC78" s="540" t="s">
        <v>1</v>
      </c>
      <c r="AD78" s="540" t="s">
        <v>2</v>
      </c>
      <c r="AE78" s="541" t="s">
        <v>93</v>
      </c>
      <c r="AF78" s="543" t="s">
        <v>1</v>
      </c>
      <c r="AG78" s="540" t="s">
        <v>2</v>
      </c>
      <c r="AH78" s="540" t="s">
        <v>93</v>
      </c>
      <c r="AI78" s="540" t="s">
        <v>1</v>
      </c>
      <c r="AJ78" s="540" t="s">
        <v>2</v>
      </c>
      <c r="AK78" s="540" t="s">
        <v>93</v>
      </c>
      <c r="AL78" s="540" t="s">
        <v>1</v>
      </c>
      <c r="AM78" s="540" t="s">
        <v>2</v>
      </c>
      <c r="AN78" s="541" t="s">
        <v>93</v>
      </c>
    </row>
    <row r="79" spans="1:40" x14ac:dyDescent="0.3">
      <c r="A79" s="491" t="s">
        <v>683</v>
      </c>
      <c r="B79" s="492" t="s">
        <v>684</v>
      </c>
      <c r="C79" s="931" t="s">
        <v>685</v>
      </c>
      <c r="D79" s="932"/>
      <c r="E79" s="482">
        <v>12</v>
      </c>
      <c r="F79" s="482">
        <v>25</v>
      </c>
      <c r="G79" s="478">
        <f>SUM(E79:F79)</f>
        <v>37</v>
      </c>
      <c r="H79" s="472">
        <v>12</v>
      </c>
      <c r="I79" s="473">
        <v>25</v>
      </c>
      <c r="J79" s="475">
        <f>SUM(H79:I79)</f>
        <v>37</v>
      </c>
      <c r="K79" s="614">
        <f t="shared" ref="K79" si="33">H79/E79*100</f>
        <v>100</v>
      </c>
      <c r="L79" s="613">
        <f t="shared" ref="L79" si="34">I79/F79*100</f>
        <v>100</v>
      </c>
      <c r="M79" s="620">
        <f t="shared" ref="M79" si="35">SUM(K79:L79)/2</f>
        <v>100</v>
      </c>
      <c r="N79" s="472"/>
      <c r="O79" s="473"/>
      <c r="P79" s="475">
        <f>SUM(N79:O79)</f>
        <v>0</v>
      </c>
      <c r="Q79" s="476"/>
      <c r="R79" s="473"/>
      <c r="S79" s="475">
        <f>SUM(Q79:R79)</f>
        <v>0</v>
      </c>
      <c r="T79" s="476">
        <f>N79+Q79</f>
        <v>0</v>
      </c>
      <c r="U79" s="473">
        <f>O79+R79</f>
        <v>0</v>
      </c>
      <c r="V79" s="478">
        <f>SUM(T79:U79)</f>
        <v>0</v>
      </c>
      <c r="W79" s="338"/>
      <c r="X79" s="475"/>
      <c r="Y79" s="475">
        <f>SUM(W79:X79)</f>
        <v>0</v>
      </c>
      <c r="Z79" s="475"/>
      <c r="AA79" s="475"/>
      <c r="AB79" s="475">
        <f>SUM(Z79:AA79)</f>
        <v>0</v>
      </c>
      <c r="AC79" s="476">
        <f>W79+Z79</f>
        <v>0</v>
      </c>
      <c r="AD79" s="473">
        <f>X79+AA79</f>
        <v>0</v>
      </c>
      <c r="AE79" s="478">
        <f>SUM(AC79:AD79)</f>
        <v>0</v>
      </c>
      <c r="AF79" s="476"/>
      <c r="AG79" s="473"/>
      <c r="AH79" s="475">
        <f>SUM(AF79:AG79)</f>
        <v>0</v>
      </c>
      <c r="AI79" s="476"/>
      <c r="AJ79" s="473"/>
      <c r="AK79" s="475">
        <f>SUM(AI79:AJ79)</f>
        <v>0</v>
      </c>
      <c r="AL79" s="476">
        <f>AF79+AI79</f>
        <v>0</v>
      </c>
      <c r="AM79" s="473">
        <f>AG79+AJ79</f>
        <v>0</v>
      </c>
      <c r="AN79" s="478">
        <f>SUM(AL79:AM79)</f>
        <v>0</v>
      </c>
    </row>
    <row r="80" spans="1:40" x14ac:dyDescent="0.3">
      <c r="A80" s="491" t="s">
        <v>683</v>
      </c>
      <c r="B80" s="493" t="s">
        <v>686</v>
      </c>
      <c r="C80" s="929" t="s">
        <v>687</v>
      </c>
      <c r="D80" s="930"/>
      <c r="E80" s="482">
        <v>14</v>
      </c>
      <c r="F80" s="482">
        <v>23</v>
      </c>
      <c r="G80" s="478">
        <f t="shared" ref="G80:G94" si="36">SUM(E80:F80)</f>
        <v>37</v>
      </c>
      <c r="H80" s="339">
        <v>14</v>
      </c>
      <c r="I80" s="482">
        <v>23</v>
      </c>
      <c r="J80" s="473">
        <f t="shared" ref="J80:J94" si="37">SUM(H80:I80)</f>
        <v>37</v>
      </c>
      <c r="K80" s="614">
        <f t="shared" ref="K80:L94" si="38">H80/E80*100</f>
        <v>100</v>
      </c>
      <c r="L80" s="613">
        <f t="shared" si="38"/>
        <v>100</v>
      </c>
      <c r="M80" s="620">
        <f t="shared" ref="M80:M94" si="39">SUM(K80:L80)/2</f>
        <v>100</v>
      </c>
      <c r="N80" s="339"/>
      <c r="O80" s="482"/>
      <c r="P80" s="473">
        <f t="shared" ref="P80:P94" si="40">SUM(N80:O80)</f>
        <v>0</v>
      </c>
      <c r="Q80" s="476"/>
      <c r="R80" s="473"/>
      <c r="S80" s="473">
        <f t="shared" ref="S80:S94" si="41">SUM(Q80:R80)</f>
        <v>0</v>
      </c>
      <c r="T80" s="476">
        <f t="shared" ref="T80:U94" si="42">N80+Q80</f>
        <v>0</v>
      </c>
      <c r="U80" s="473">
        <f t="shared" si="42"/>
        <v>0</v>
      </c>
      <c r="V80" s="478">
        <f t="shared" ref="V80:V94" si="43">SUM(T80:U80)</f>
        <v>0</v>
      </c>
      <c r="W80" s="339"/>
      <c r="X80" s="482"/>
      <c r="Y80" s="473">
        <f t="shared" ref="Y80:Y94" si="44">SUM(W80:X80)</f>
        <v>0</v>
      </c>
      <c r="Z80" s="482"/>
      <c r="AA80" s="482"/>
      <c r="AB80" s="473">
        <f t="shared" ref="AB80:AB94" si="45">SUM(Z80:AA80)</f>
        <v>0</v>
      </c>
      <c r="AC80" s="476">
        <f t="shared" ref="AC80:AD94" si="46">W80+Z80</f>
        <v>0</v>
      </c>
      <c r="AD80" s="473">
        <f t="shared" si="46"/>
        <v>0</v>
      </c>
      <c r="AE80" s="478">
        <f t="shared" ref="AE80:AE94" si="47">SUM(AC80:AD80)</f>
        <v>0</v>
      </c>
      <c r="AF80" s="476"/>
      <c r="AG80" s="473"/>
      <c r="AH80" s="473">
        <f t="shared" ref="AH80:AH94" si="48">SUM(AF80:AG80)</f>
        <v>0</v>
      </c>
      <c r="AI80" s="476"/>
      <c r="AJ80" s="473"/>
      <c r="AK80" s="473">
        <f t="shared" ref="AK80:AK94" si="49">SUM(AI80:AJ80)</f>
        <v>0</v>
      </c>
      <c r="AL80" s="476">
        <f t="shared" ref="AL80:AM94" si="50">AF80+AI80</f>
        <v>0</v>
      </c>
      <c r="AM80" s="473">
        <f t="shared" si="50"/>
        <v>0</v>
      </c>
      <c r="AN80" s="478">
        <f t="shared" ref="AN80:AN94" si="51">SUM(AL80:AM80)</f>
        <v>0</v>
      </c>
    </row>
    <row r="81" spans="1:40" x14ac:dyDescent="0.3">
      <c r="A81" s="491" t="s">
        <v>683</v>
      </c>
      <c r="B81" s="493" t="s">
        <v>688</v>
      </c>
      <c r="C81" s="864" t="s">
        <v>689</v>
      </c>
      <c r="D81" s="758"/>
      <c r="E81" s="482">
        <v>16</v>
      </c>
      <c r="F81" s="482">
        <v>34</v>
      </c>
      <c r="G81" s="478">
        <f t="shared" si="36"/>
        <v>50</v>
      </c>
      <c r="H81" s="339">
        <v>16</v>
      </c>
      <c r="I81" s="482">
        <v>34</v>
      </c>
      <c r="J81" s="473">
        <f t="shared" si="37"/>
        <v>50</v>
      </c>
      <c r="K81" s="614">
        <f t="shared" si="38"/>
        <v>100</v>
      </c>
      <c r="L81" s="613">
        <f t="shared" si="38"/>
        <v>100</v>
      </c>
      <c r="M81" s="620">
        <f t="shared" si="39"/>
        <v>100</v>
      </c>
      <c r="N81" s="339"/>
      <c r="O81" s="482"/>
      <c r="P81" s="473">
        <f t="shared" si="40"/>
        <v>0</v>
      </c>
      <c r="Q81" s="476"/>
      <c r="R81" s="473"/>
      <c r="S81" s="473">
        <f t="shared" si="41"/>
        <v>0</v>
      </c>
      <c r="T81" s="476">
        <f t="shared" si="42"/>
        <v>0</v>
      </c>
      <c r="U81" s="473">
        <f t="shared" si="42"/>
        <v>0</v>
      </c>
      <c r="V81" s="478">
        <f t="shared" si="43"/>
        <v>0</v>
      </c>
      <c r="W81" s="339"/>
      <c r="X81" s="482"/>
      <c r="Y81" s="473">
        <f t="shared" si="44"/>
        <v>0</v>
      </c>
      <c r="Z81" s="482"/>
      <c r="AA81" s="482"/>
      <c r="AB81" s="473">
        <f t="shared" si="45"/>
        <v>0</v>
      </c>
      <c r="AC81" s="476">
        <f t="shared" si="46"/>
        <v>0</v>
      </c>
      <c r="AD81" s="473">
        <f t="shared" si="46"/>
        <v>0</v>
      </c>
      <c r="AE81" s="478">
        <f t="shared" si="47"/>
        <v>0</v>
      </c>
      <c r="AF81" s="476"/>
      <c r="AG81" s="473"/>
      <c r="AH81" s="473">
        <f t="shared" si="48"/>
        <v>0</v>
      </c>
      <c r="AI81" s="476"/>
      <c r="AJ81" s="473"/>
      <c r="AK81" s="473">
        <f t="shared" si="49"/>
        <v>0</v>
      </c>
      <c r="AL81" s="476">
        <f t="shared" si="50"/>
        <v>0</v>
      </c>
      <c r="AM81" s="473">
        <f t="shared" si="50"/>
        <v>0</v>
      </c>
      <c r="AN81" s="478">
        <f t="shared" si="51"/>
        <v>0</v>
      </c>
    </row>
    <row r="82" spans="1:40" x14ac:dyDescent="0.3">
      <c r="A82" s="491" t="s">
        <v>683</v>
      </c>
      <c r="B82" s="493" t="s">
        <v>690</v>
      </c>
      <c r="C82" s="929" t="s">
        <v>691</v>
      </c>
      <c r="D82" s="930"/>
      <c r="E82" s="482">
        <v>13</v>
      </c>
      <c r="F82" s="482">
        <v>37</v>
      </c>
      <c r="G82" s="478">
        <f t="shared" si="36"/>
        <v>50</v>
      </c>
      <c r="H82" s="339">
        <v>13</v>
      </c>
      <c r="I82" s="482">
        <v>36</v>
      </c>
      <c r="J82" s="473">
        <f t="shared" si="37"/>
        <v>49</v>
      </c>
      <c r="K82" s="614">
        <f t="shared" si="38"/>
        <v>100</v>
      </c>
      <c r="L82" s="613">
        <f t="shared" si="38"/>
        <v>97.297297297297305</v>
      </c>
      <c r="M82" s="620">
        <f t="shared" si="39"/>
        <v>98.648648648648646</v>
      </c>
      <c r="N82" s="339"/>
      <c r="O82" s="482"/>
      <c r="P82" s="473">
        <f t="shared" si="40"/>
        <v>0</v>
      </c>
      <c r="Q82" s="476"/>
      <c r="R82" s="473"/>
      <c r="S82" s="473">
        <f t="shared" si="41"/>
        <v>0</v>
      </c>
      <c r="T82" s="476">
        <f t="shared" si="42"/>
        <v>0</v>
      </c>
      <c r="U82" s="473">
        <f t="shared" si="42"/>
        <v>0</v>
      </c>
      <c r="V82" s="478">
        <f t="shared" si="43"/>
        <v>0</v>
      </c>
      <c r="W82" s="339"/>
      <c r="X82" s="482"/>
      <c r="Y82" s="473">
        <f t="shared" si="44"/>
        <v>0</v>
      </c>
      <c r="Z82" s="482"/>
      <c r="AA82" s="482"/>
      <c r="AB82" s="473">
        <f t="shared" si="45"/>
        <v>0</v>
      </c>
      <c r="AC82" s="476">
        <f t="shared" si="46"/>
        <v>0</v>
      </c>
      <c r="AD82" s="473">
        <f t="shared" si="46"/>
        <v>0</v>
      </c>
      <c r="AE82" s="478">
        <f t="shared" si="47"/>
        <v>0</v>
      </c>
      <c r="AF82" s="476"/>
      <c r="AG82" s="473"/>
      <c r="AH82" s="473">
        <f t="shared" si="48"/>
        <v>0</v>
      </c>
      <c r="AI82" s="476"/>
      <c r="AJ82" s="473"/>
      <c r="AK82" s="473">
        <f t="shared" si="49"/>
        <v>0</v>
      </c>
      <c r="AL82" s="476">
        <f t="shared" si="50"/>
        <v>0</v>
      </c>
      <c r="AM82" s="473">
        <f t="shared" si="50"/>
        <v>0</v>
      </c>
      <c r="AN82" s="478">
        <f t="shared" si="51"/>
        <v>0</v>
      </c>
    </row>
    <row r="83" spans="1:40" x14ac:dyDescent="0.3">
      <c r="A83" s="491" t="s">
        <v>683</v>
      </c>
      <c r="B83" s="493" t="s">
        <v>692</v>
      </c>
      <c r="C83" s="929" t="s">
        <v>693</v>
      </c>
      <c r="D83" s="930"/>
      <c r="E83" s="482">
        <v>10</v>
      </c>
      <c r="F83" s="482">
        <v>40</v>
      </c>
      <c r="G83" s="478">
        <f t="shared" si="36"/>
        <v>50</v>
      </c>
      <c r="H83" s="339">
        <v>10</v>
      </c>
      <c r="I83" s="482">
        <v>39</v>
      </c>
      <c r="J83" s="473">
        <f t="shared" si="37"/>
        <v>49</v>
      </c>
      <c r="K83" s="614">
        <f t="shared" si="38"/>
        <v>100</v>
      </c>
      <c r="L83" s="613">
        <f t="shared" si="38"/>
        <v>97.5</v>
      </c>
      <c r="M83" s="620">
        <f t="shared" si="39"/>
        <v>98.75</v>
      </c>
      <c r="N83" s="339"/>
      <c r="O83" s="482"/>
      <c r="P83" s="473">
        <f t="shared" si="40"/>
        <v>0</v>
      </c>
      <c r="Q83" s="476"/>
      <c r="R83" s="473"/>
      <c r="S83" s="473">
        <f t="shared" si="41"/>
        <v>0</v>
      </c>
      <c r="T83" s="476">
        <f t="shared" si="42"/>
        <v>0</v>
      </c>
      <c r="U83" s="473">
        <f t="shared" si="42"/>
        <v>0</v>
      </c>
      <c r="V83" s="478">
        <f t="shared" si="43"/>
        <v>0</v>
      </c>
      <c r="W83" s="339"/>
      <c r="X83" s="482"/>
      <c r="Y83" s="473">
        <f t="shared" si="44"/>
        <v>0</v>
      </c>
      <c r="Z83" s="482"/>
      <c r="AA83" s="482"/>
      <c r="AB83" s="473">
        <f t="shared" si="45"/>
        <v>0</v>
      </c>
      <c r="AC83" s="476">
        <f t="shared" si="46"/>
        <v>0</v>
      </c>
      <c r="AD83" s="473">
        <f t="shared" si="46"/>
        <v>0</v>
      </c>
      <c r="AE83" s="478">
        <f t="shared" si="47"/>
        <v>0</v>
      </c>
      <c r="AF83" s="476"/>
      <c r="AG83" s="473"/>
      <c r="AH83" s="473">
        <f t="shared" si="48"/>
        <v>0</v>
      </c>
      <c r="AI83" s="476"/>
      <c r="AJ83" s="473"/>
      <c r="AK83" s="473">
        <f t="shared" si="49"/>
        <v>0</v>
      </c>
      <c r="AL83" s="476">
        <f t="shared" si="50"/>
        <v>0</v>
      </c>
      <c r="AM83" s="473">
        <f t="shared" si="50"/>
        <v>0</v>
      </c>
      <c r="AN83" s="478">
        <f t="shared" si="51"/>
        <v>0</v>
      </c>
    </row>
    <row r="84" spans="1:40" x14ac:dyDescent="0.3">
      <c r="A84" s="491" t="s">
        <v>683</v>
      </c>
      <c r="B84" s="493" t="s">
        <v>694</v>
      </c>
      <c r="C84" s="929" t="s">
        <v>695</v>
      </c>
      <c r="D84" s="930"/>
      <c r="E84" s="482">
        <v>14</v>
      </c>
      <c r="F84" s="482">
        <v>35</v>
      </c>
      <c r="G84" s="478">
        <f t="shared" si="36"/>
        <v>49</v>
      </c>
      <c r="H84" s="339">
        <v>13</v>
      </c>
      <c r="I84" s="482">
        <v>34</v>
      </c>
      <c r="J84" s="473">
        <f t="shared" si="37"/>
        <v>47</v>
      </c>
      <c r="K84" s="614">
        <f t="shared" si="38"/>
        <v>92.857142857142861</v>
      </c>
      <c r="L84" s="613">
        <f t="shared" si="38"/>
        <v>97.142857142857139</v>
      </c>
      <c r="M84" s="620">
        <f t="shared" si="39"/>
        <v>95</v>
      </c>
      <c r="N84" s="339"/>
      <c r="O84" s="482"/>
      <c r="P84" s="473">
        <f t="shared" si="40"/>
        <v>0</v>
      </c>
      <c r="Q84" s="476"/>
      <c r="R84" s="473"/>
      <c r="S84" s="473">
        <f t="shared" si="41"/>
        <v>0</v>
      </c>
      <c r="T84" s="476">
        <f t="shared" si="42"/>
        <v>0</v>
      </c>
      <c r="U84" s="473">
        <f t="shared" si="42"/>
        <v>0</v>
      </c>
      <c r="V84" s="478">
        <f t="shared" si="43"/>
        <v>0</v>
      </c>
      <c r="W84" s="339">
        <v>0</v>
      </c>
      <c r="X84" s="482">
        <v>1</v>
      </c>
      <c r="Y84" s="473">
        <f t="shared" si="44"/>
        <v>1</v>
      </c>
      <c r="Z84" s="482"/>
      <c r="AA84" s="482"/>
      <c r="AB84" s="473">
        <f t="shared" si="45"/>
        <v>0</v>
      </c>
      <c r="AC84" s="476">
        <f t="shared" si="46"/>
        <v>0</v>
      </c>
      <c r="AD84" s="473">
        <f t="shared" si="46"/>
        <v>1</v>
      </c>
      <c r="AE84" s="478">
        <f t="shared" si="47"/>
        <v>1</v>
      </c>
      <c r="AF84" s="476"/>
      <c r="AG84" s="473"/>
      <c r="AH84" s="473">
        <f t="shared" si="48"/>
        <v>0</v>
      </c>
      <c r="AI84" s="476"/>
      <c r="AJ84" s="473"/>
      <c r="AK84" s="473">
        <f t="shared" si="49"/>
        <v>0</v>
      </c>
      <c r="AL84" s="476">
        <f t="shared" si="50"/>
        <v>0</v>
      </c>
      <c r="AM84" s="473">
        <f t="shared" si="50"/>
        <v>0</v>
      </c>
      <c r="AN84" s="478">
        <f t="shared" si="51"/>
        <v>0</v>
      </c>
    </row>
    <row r="85" spans="1:40" x14ac:dyDescent="0.3">
      <c r="A85" s="491" t="s">
        <v>683</v>
      </c>
      <c r="B85" s="493" t="s">
        <v>696</v>
      </c>
      <c r="C85" s="929" t="s">
        <v>697</v>
      </c>
      <c r="D85" s="930"/>
      <c r="E85" s="482">
        <v>15</v>
      </c>
      <c r="F85" s="482">
        <v>34</v>
      </c>
      <c r="G85" s="478">
        <f t="shared" si="36"/>
        <v>49</v>
      </c>
      <c r="H85" s="339">
        <v>14</v>
      </c>
      <c r="I85" s="482">
        <v>33</v>
      </c>
      <c r="J85" s="473">
        <f t="shared" si="37"/>
        <v>47</v>
      </c>
      <c r="K85" s="614">
        <f t="shared" si="38"/>
        <v>93.333333333333329</v>
      </c>
      <c r="L85" s="613">
        <f t="shared" si="38"/>
        <v>97.058823529411768</v>
      </c>
      <c r="M85" s="620">
        <f t="shared" si="39"/>
        <v>95.196078431372541</v>
      </c>
      <c r="N85" s="339"/>
      <c r="O85" s="482"/>
      <c r="P85" s="473">
        <f t="shared" si="40"/>
        <v>0</v>
      </c>
      <c r="Q85" s="476"/>
      <c r="R85" s="473"/>
      <c r="S85" s="473">
        <f t="shared" si="41"/>
        <v>0</v>
      </c>
      <c r="T85" s="476">
        <f t="shared" si="42"/>
        <v>0</v>
      </c>
      <c r="U85" s="473">
        <f t="shared" si="42"/>
        <v>0</v>
      </c>
      <c r="V85" s="478">
        <f t="shared" si="43"/>
        <v>0</v>
      </c>
      <c r="W85" s="339">
        <v>0</v>
      </c>
      <c r="X85" s="482">
        <v>1</v>
      </c>
      <c r="Y85" s="473">
        <f t="shared" si="44"/>
        <v>1</v>
      </c>
      <c r="Z85" s="482"/>
      <c r="AA85" s="482"/>
      <c r="AB85" s="473">
        <f t="shared" si="45"/>
        <v>0</v>
      </c>
      <c r="AC85" s="476">
        <f t="shared" si="46"/>
        <v>0</v>
      </c>
      <c r="AD85" s="473">
        <f t="shared" si="46"/>
        <v>1</v>
      </c>
      <c r="AE85" s="478">
        <f t="shared" si="47"/>
        <v>1</v>
      </c>
      <c r="AF85" s="476"/>
      <c r="AG85" s="473"/>
      <c r="AH85" s="473">
        <f t="shared" si="48"/>
        <v>0</v>
      </c>
      <c r="AI85" s="476"/>
      <c r="AJ85" s="473"/>
      <c r="AK85" s="473">
        <f t="shared" si="49"/>
        <v>0</v>
      </c>
      <c r="AL85" s="476">
        <f t="shared" si="50"/>
        <v>0</v>
      </c>
      <c r="AM85" s="473">
        <f t="shared" si="50"/>
        <v>0</v>
      </c>
      <c r="AN85" s="478">
        <f t="shared" si="51"/>
        <v>0</v>
      </c>
    </row>
    <row r="86" spans="1:40" x14ac:dyDescent="0.3">
      <c r="A86" s="491" t="s">
        <v>683</v>
      </c>
      <c r="B86" s="493" t="s">
        <v>698</v>
      </c>
      <c r="C86" s="933" t="s">
        <v>699</v>
      </c>
      <c r="D86" s="934"/>
      <c r="E86" s="482">
        <v>15</v>
      </c>
      <c r="F86" s="482">
        <v>34</v>
      </c>
      <c r="G86" s="478">
        <f t="shared" si="36"/>
        <v>49</v>
      </c>
      <c r="H86" s="339">
        <v>14</v>
      </c>
      <c r="I86" s="482">
        <v>32</v>
      </c>
      <c r="J86" s="473">
        <f t="shared" si="37"/>
        <v>46</v>
      </c>
      <c r="K86" s="614">
        <f t="shared" si="38"/>
        <v>93.333333333333329</v>
      </c>
      <c r="L86" s="613">
        <f t="shared" si="38"/>
        <v>94.117647058823522</v>
      </c>
      <c r="M86" s="620">
        <f t="shared" si="39"/>
        <v>93.725490196078425</v>
      </c>
      <c r="N86" s="339"/>
      <c r="O86" s="482"/>
      <c r="P86" s="473">
        <f t="shared" si="40"/>
        <v>0</v>
      </c>
      <c r="Q86" s="476"/>
      <c r="R86" s="473"/>
      <c r="S86" s="473">
        <f t="shared" si="41"/>
        <v>0</v>
      </c>
      <c r="T86" s="476">
        <f t="shared" si="42"/>
        <v>0</v>
      </c>
      <c r="U86" s="473">
        <f t="shared" si="42"/>
        <v>0</v>
      </c>
      <c r="V86" s="478">
        <f t="shared" si="43"/>
        <v>0</v>
      </c>
      <c r="W86" s="339"/>
      <c r="X86" s="482"/>
      <c r="Y86" s="473">
        <f t="shared" si="44"/>
        <v>0</v>
      </c>
      <c r="Z86" s="482"/>
      <c r="AA86" s="482"/>
      <c r="AB86" s="473">
        <f t="shared" si="45"/>
        <v>0</v>
      </c>
      <c r="AC86" s="476">
        <f t="shared" si="46"/>
        <v>0</v>
      </c>
      <c r="AD86" s="473">
        <f t="shared" si="46"/>
        <v>0</v>
      </c>
      <c r="AE86" s="478">
        <f t="shared" si="47"/>
        <v>0</v>
      </c>
      <c r="AF86" s="476"/>
      <c r="AG86" s="473"/>
      <c r="AH86" s="473">
        <f t="shared" si="48"/>
        <v>0</v>
      </c>
      <c r="AI86" s="476"/>
      <c r="AJ86" s="473"/>
      <c r="AK86" s="473">
        <f t="shared" si="49"/>
        <v>0</v>
      </c>
      <c r="AL86" s="476">
        <f t="shared" si="50"/>
        <v>0</v>
      </c>
      <c r="AM86" s="473">
        <f t="shared" si="50"/>
        <v>0</v>
      </c>
      <c r="AN86" s="478">
        <f t="shared" si="51"/>
        <v>0</v>
      </c>
    </row>
    <row r="87" spans="1:40" x14ac:dyDescent="0.3">
      <c r="A87" s="491" t="s">
        <v>683</v>
      </c>
      <c r="B87" s="493" t="s">
        <v>700</v>
      </c>
      <c r="C87" s="864" t="s">
        <v>701</v>
      </c>
      <c r="D87" s="758"/>
      <c r="E87" s="482">
        <v>17</v>
      </c>
      <c r="F87" s="482">
        <v>32</v>
      </c>
      <c r="G87" s="478">
        <f t="shared" si="36"/>
        <v>49</v>
      </c>
      <c r="H87" s="339">
        <v>16</v>
      </c>
      <c r="I87" s="482">
        <v>30</v>
      </c>
      <c r="J87" s="473">
        <f t="shared" si="37"/>
        <v>46</v>
      </c>
      <c r="K87" s="614">
        <f t="shared" si="38"/>
        <v>94.117647058823522</v>
      </c>
      <c r="L87" s="613">
        <f t="shared" si="38"/>
        <v>93.75</v>
      </c>
      <c r="M87" s="620">
        <f t="shared" si="39"/>
        <v>93.933823529411768</v>
      </c>
      <c r="N87" s="339"/>
      <c r="O87" s="482"/>
      <c r="P87" s="473">
        <f t="shared" si="40"/>
        <v>0</v>
      </c>
      <c r="Q87" s="476"/>
      <c r="R87" s="473"/>
      <c r="S87" s="473">
        <f t="shared" si="41"/>
        <v>0</v>
      </c>
      <c r="T87" s="476">
        <f t="shared" si="42"/>
        <v>0</v>
      </c>
      <c r="U87" s="473">
        <f t="shared" si="42"/>
        <v>0</v>
      </c>
      <c r="V87" s="478">
        <f t="shared" si="43"/>
        <v>0</v>
      </c>
      <c r="W87" s="339">
        <v>0</v>
      </c>
      <c r="X87" s="482">
        <v>1</v>
      </c>
      <c r="Y87" s="473">
        <f t="shared" si="44"/>
        <v>1</v>
      </c>
      <c r="Z87" s="482"/>
      <c r="AA87" s="482"/>
      <c r="AB87" s="473">
        <f t="shared" si="45"/>
        <v>0</v>
      </c>
      <c r="AC87" s="476">
        <f t="shared" si="46"/>
        <v>0</v>
      </c>
      <c r="AD87" s="473">
        <f t="shared" si="46"/>
        <v>1</v>
      </c>
      <c r="AE87" s="478">
        <f t="shared" si="47"/>
        <v>1</v>
      </c>
      <c r="AF87" s="476"/>
      <c r="AG87" s="473"/>
      <c r="AH87" s="473">
        <f t="shared" si="48"/>
        <v>0</v>
      </c>
      <c r="AI87" s="476"/>
      <c r="AJ87" s="473"/>
      <c r="AK87" s="473">
        <f t="shared" si="49"/>
        <v>0</v>
      </c>
      <c r="AL87" s="476">
        <f t="shared" si="50"/>
        <v>0</v>
      </c>
      <c r="AM87" s="473">
        <f t="shared" si="50"/>
        <v>0</v>
      </c>
      <c r="AN87" s="478">
        <f t="shared" si="51"/>
        <v>0</v>
      </c>
    </row>
    <row r="88" spans="1:40" x14ac:dyDescent="0.3">
      <c r="A88" s="491" t="s">
        <v>683</v>
      </c>
      <c r="B88" s="493" t="s">
        <v>702</v>
      </c>
      <c r="C88" s="929" t="s">
        <v>703</v>
      </c>
      <c r="D88" s="930"/>
      <c r="E88" s="482">
        <v>18</v>
      </c>
      <c r="F88" s="482">
        <v>31</v>
      </c>
      <c r="G88" s="478">
        <f t="shared" si="36"/>
        <v>49</v>
      </c>
      <c r="H88" s="339">
        <v>17</v>
      </c>
      <c r="I88" s="482">
        <v>29</v>
      </c>
      <c r="J88" s="473">
        <f t="shared" si="37"/>
        <v>46</v>
      </c>
      <c r="K88" s="614">
        <f t="shared" si="38"/>
        <v>94.444444444444443</v>
      </c>
      <c r="L88" s="613">
        <f t="shared" si="38"/>
        <v>93.548387096774192</v>
      </c>
      <c r="M88" s="620">
        <f t="shared" si="39"/>
        <v>93.996415770609318</v>
      </c>
      <c r="N88" s="339"/>
      <c r="O88" s="482"/>
      <c r="P88" s="473">
        <f t="shared" si="40"/>
        <v>0</v>
      </c>
      <c r="Q88" s="476"/>
      <c r="R88" s="473"/>
      <c r="S88" s="473">
        <f t="shared" si="41"/>
        <v>0</v>
      </c>
      <c r="T88" s="476">
        <f t="shared" si="42"/>
        <v>0</v>
      </c>
      <c r="U88" s="473">
        <f t="shared" si="42"/>
        <v>0</v>
      </c>
      <c r="V88" s="478">
        <f t="shared" si="43"/>
        <v>0</v>
      </c>
      <c r="W88" s="339"/>
      <c r="X88" s="482"/>
      <c r="Y88" s="473">
        <f t="shared" si="44"/>
        <v>0</v>
      </c>
      <c r="Z88" s="482"/>
      <c r="AA88" s="482"/>
      <c r="AB88" s="473">
        <f t="shared" si="45"/>
        <v>0</v>
      </c>
      <c r="AC88" s="476">
        <f t="shared" si="46"/>
        <v>0</v>
      </c>
      <c r="AD88" s="473">
        <f t="shared" si="46"/>
        <v>0</v>
      </c>
      <c r="AE88" s="478">
        <f t="shared" si="47"/>
        <v>0</v>
      </c>
      <c r="AF88" s="476"/>
      <c r="AG88" s="473"/>
      <c r="AH88" s="473">
        <f t="shared" si="48"/>
        <v>0</v>
      </c>
      <c r="AI88" s="476"/>
      <c r="AJ88" s="473"/>
      <c r="AK88" s="473">
        <f t="shared" si="49"/>
        <v>0</v>
      </c>
      <c r="AL88" s="476">
        <f t="shared" si="50"/>
        <v>0</v>
      </c>
      <c r="AM88" s="473">
        <f t="shared" si="50"/>
        <v>0</v>
      </c>
      <c r="AN88" s="478">
        <f t="shared" si="51"/>
        <v>0</v>
      </c>
    </row>
    <row r="89" spans="1:40" x14ac:dyDescent="0.3">
      <c r="A89" s="491" t="s">
        <v>683</v>
      </c>
      <c r="B89" s="493" t="s">
        <v>704</v>
      </c>
      <c r="C89" s="929" t="s">
        <v>705</v>
      </c>
      <c r="D89" s="930"/>
      <c r="E89" s="482">
        <v>16</v>
      </c>
      <c r="F89" s="482">
        <v>31</v>
      </c>
      <c r="G89" s="478">
        <f t="shared" si="36"/>
        <v>47</v>
      </c>
      <c r="H89" s="339">
        <v>15</v>
      </c>
      <c r="I89" s="482">
        <v>29</v>
      </c>
      <c r="J89" s="473">
        <f t="shared" si="37"/>
        <v>44</v>
      </c>
      <c r="K89" s="614">
        <f t="shared" si="38"/>
        <v>93.75</v>
      </c>
      <c r="L89" s="613">
        <f t="shared" si="38"/>
        <v>93.548387096774192</v>
      </c>
      <c r="M89" s="620">
        <f t="shared" si="39"/>
        <v>93.649193548387103</v>
      </c>
      <c r="N89" s="339"/>
      <c r="O89" s="482"/>
      <c r="P89" s="473">
        <f t="shared" si="40"/>
        <v>0</v>
      </c>
      <c r="Q89" s="476"/>
      <c r="R89" s="473"/>
      <c r="S89" s="473">
        <f t="shared" si="41"/>
        <v>0</v>
      </c>
      <c r="T89" s="476">
        <f t="shared" si="42"/>
        <v>0</v>
      </c>
      <c r="U89" s="473">
        <f t="shared" si="42"/>
        <v>0</v>
      </c>
      <c r="V89" s="478">
        <f t="shared" si="43"/>
        <v>0</v>
      </c>
      <c r="W89" s="339">
        <v>1</v>
      </c>
      <c r="X89" s="482">
        <v>1</v>
      </c>
      <c r="Y89" s="473">
        <f t="shared" si="44"/>
        <v>2</v>
      </c>
      <c r="Z89" s="482"/>
      <c r="AA89" s="482"/>
      <c r="AB89" s="473">
        <f t="shared" si="45"/>
        <v>0</v>
      </c>
      <c r="AC89" s="476">
        <f t="shared" si="46"/>
        <v>1</v>
      </c>
      <c r="AD89" s="473">
        <f t="shared" si="46"/>
        <v>1</v>
      </c>
      <c r="AE89" s="478">
        <f t="shared" si="47"/>
        <v>2</v>
      </c>
      <c r="AF89" s="476"/>
      <c r="AG89" s="473"/>
      <c r="AH89" s="473">
        <f t="shared" si="48"/>
        <v>0</v>
      </c>
      <c r="AI89" s="476"/>
      <c r="AJ89" s="473"/>
      <c r="AK89" s="473">
        <f t="shared" si="49"/>
        <v>0</v>
      </c>
      <c r="AL89" s="476">
        <f t="shared" si="50"/>
        <v>0</v>
      </c>
      <c r="AM89" s="473">
        <f t="shared" si="50"/>
        <v>0</v>
      </c>
      <c r="AN89" s="478">
        <f t="shared" si="51"/>
        <v>0</v>
      </c>
    </row>
    <row r="90" spans="1:40" x14ac:dyDescent="0.3">
      <c r="A90" s="491" t="s">
        <v>683</v>
      </c>
      <c r="B90" s="493" t="s">
        <v>706</v>
      </c>
      <c r="C90" s="864" t="s">
        <v>707</v>
      </c>
      <c r="D90" s="758"/>
      <c r="E90" s="482">
        <v>21</v>
      </c>
      <c r="F90" s="482">
        <v>26</v>
      </c>
      <c r="G90" s="478">
        <f t="shared" si="36"/>
        <v>47</v>
      </c>
      <c r="H90" s="339">
        <v>19</v>
      </c>
      <c r="I90" s="482">
        <v>25</v>
      </c>
      <c r="J90" s="473">
        <f t="shared" si="37"/>
        <v>44</v>
      </c>
      <c r="K90" s="614">
        <f t="shared" si="38"/>
        <v>90.476190476190482</v>
      </c>
      <c r="L90" s="613">
        <f t="shared" si="38"/>
        <v>96.15384615384616</v>
      </c>
      <c r="M90" s="620">
        <f t="shared" si="39"/>
        <v>93.315018315018321</v>
      </c>
      <c r="N90" s="339"/>
      <c r="O90" s="482"/>
      <c r="P90" s="473">
        <f t="shared" si="40"/>
        <v>0</v>
      </c>
      <c r="Q90" s="476"/>
      <c r="R90" s="473"/>
      <c r="S90" s="473">
        <f t="shared" si="41"/>
        <v>0</v>
      </c>
      <c r="T90" s="476">
        <f t="shared" si="42"/>
        <v>0</v>
      </c>
      <c r="U90" s="473">
        <f t="shared" si="42"/>
        <v>0</v>
      </c>
      <c r="V90" s="478">
        <f t="shared" si="43"/>
        <v>0</v>
      </c>
      <c r="W90" s="339">
        <v>1</v>
      </c>
      <c r="X90" s="482">
        <v>0</v>
      </c>
      <c r="Y90" s="473">
        <f t="shared" si="44"/>
        <v>1</v>
      </c>
      <c r="Z90" s="482"/>
      <c r="AA90" s="482"/>
      <c r="AB90" s="473">
        <f t="shared" si="45"/>
        <v>0</v>
      </c>
      <c r="AC90" s="476">
        <f t="shared" si="46"/>
        <v>1</v>
      </c>
      <c r="AD90" s="473">
        <f t="shared" si="46"/>
        <v>0</v>
      </c>
      <c r="AE90" s="478">
        <f t="shared" si="47"/>
        <v>1</v>
      </c>
      <c r="AF90" s="476"/>
      <c r="AG90" s="473"/>
      <c r="AH90" s="473">
        <f t="shared" si="48"/>
        <v>0</v>
      </c>
      <c r="AI90" s="476"/>
      <c r="AJ90" s="473"/>
      <c r="AK90" s="473">
        <f t="shared" si="49"/>
        <v>0</v>
      </c>
      <c r="AL90" s="476">
        <f t="shared" si="50"/>
        <v>0</v>
      </c>
      <c r="AM90" s="473">
        <f t="shared" si="50"/>
        <v>0</v>
      </c>
      <c r="AN90" s="478">
        <f t="shared" si="51"/>
        <v>0</v>
      </c>
    </row>
    <row r="91" spans="1:40" x14ac:dyDescent="0.3">
      <c r="A91" s="491" t="s">
        <v>683</v>
      </c>
      <c r="B91" s="493" t="s">
        <v>708</v>
      </c>
      <c r="C91" s="929" t="s">
        <v>709</v>
      </c>
      <c r="D91" s="930"/>
      <c r="E91" s="482">
        <v>19</v>
      </c>
      <c r="F91" s="482">
        <v>30</v>
      </c>
      <c r="G91" s="478">
        <f t="shared" si="36"/>
        <v>49</v>
      </c>
      <c r="H91" s="339">
        <v>18</v>
      </c>
      <c r="I91" s="482">
        <v>28</v>
      </c>
      <c r="J91" s="473">
        <f t="shared" si="37"/>
        <v>46</v>
      </c>
      <c r="K91" s="614">
        <f t="shared" si="38"/>
        <v>94.73684210526315</v>
      </c>
      <c r="L91" s="613">
        <f t="shared" si="38"/>
        <v>93.333333333333329</v>
      </c>
      <c r="M91" s="620">
        <f t="shared" si="39"/>
        <v>94.035087719298247</v>
      </c>
      <c r="N91" s="339"/>
      <c r="O91" s="482"/>
      <c r="P91" s="473">
        <f t="shared" si="40"/>
        <v>0</v>
      </c>
      <c r="Q91" s="476"/>
      <c r="R91" s="473"/>
      <c r="S91" s="473">
        <f t="shared" si="41"/>
        <v>0</v>
      </c>
      <c r="T91" s="476">
        <f t="shared" si="42"/>
        <v>0</v>
      </c>
      <c r="U91" s="473">
        <f t="shared" si="42"/>
        <v>0</v>
      </c>
      <c r="V91" s="478">
        <f t="shared" si="43"/>
        <v>0</v>
      </c>
      <c r="W91" s="339">
        <v>1</v>
      </c>
      <c r="X91" s="482">
        <v>0</v>
      </c>
      <c r="Y91" s="473">
        <f t="shared" si="44"/>
        <v>1</v>
      </c>
      <c r="Z91" s="482"/>
      <c r="AA91" s="482"/>
      <c r="AB91" s="473">
        <f t="shared" si="45"/>
        <v>0</v>
      </c>
      <c r="AC91" s="476">
        <f t="shared" si="46"/>
        <v>1</v>
      </c>
      <c r="AD91" s="473">
        <f t="shared" si="46"/>
        <v>0</v>
      </c>
      <c r="AE91" s="478">
        <f t="shared" si="47"/>
        <v>1</v>
      </c>
      <c r="AF91" s="476"/>
      <c r="AG91" s="473"/>
      <c r="AH91" s="473">
        <f t="shared" si="48"/>
        <v>0</v>
      </c>
      <c r="AI91" s="476"/>
      <c r="AJ91" s="473"/>
      <c r="AK91" s="473">
        <f t="shared" si="49"/>
        <v>0</v>
      </c>
      <c r="AL91" s="476">
        <f t="shared" si="50"/>
        <v>0</v>
      </c>
      <c r="AM91" s="473">
        <f t="shared" si="50"/>
        <v>0</v>
      </c>
      <c r="AN91" s="478">
        <f t="shared" si="51"/>
        <v>0</v>
      </c>
    </row>
    <row r="92" spans="1:40" x14ac:dyDescent="0.3">
      <c r="A92" s="491" t="s">
        <v>683</v>
      </c>
      <c r="B92" s="493" t="s">
        <v>710</v>
      </c>
      <c r="C92" s="929" t="s">
        <v>711</v>
      </c>
      <c r="D92" s="930"/>
      <c r="E92" s="482">
        <v>20</v>
      </c>
      <c r="F92" s="482">
        <v>30</v>
      </c>
      <c r="G92" s="478">
        <f t="shared" si="36"/>
        <v>50</v>
      </c>
      <c r="H92" s="544">
        <v>18</v>
      </c>
      <c r="I92" s="545">
        <v>28</v>
      </c>
      <c r="J92" s="473">
        <f t="shared" si="37"/>
        <v>46</v>
      </c>
      <c r="K92" s="614">
        <f t="shared" si="38"/>
        <v>90</v>
      </c>
      <c r="L92" s="613">
        <f t="shared" si="38"/>
        <v>93.333333333333329</v>
      </c>
      <c r="M92" s="620">
        <f t="shared" si="39"/>
        <v>91.666666666666657</v>
      </c>
      <c r="N92" s="544"/>
      <c r="O92" s="545"/>
      <c r="P92" s="473">
        <f t="shared" si="40"/>
        <v>0</v>
      </c>
      <c r="Q92" s="476"/>
      <c r="R92" s="473"/>
      <c r="S92" s="473">
        <f t="shared" si="41"/>
        <v>0</v>
      </c>
      <c r="T92" s="476">
        <f t="shared" si="42"/>
        <v>0</v>
      </c>
      <c r="U92" s="473">
        <f t="shared" si="42"/>
        <v>0</v>
      </c>
      <c r="V92" s="478">
        <f t="shared" si="43"/>
        <v>0</v>
      </c>
      <c r="W92" s="339"/>
      <c r="X92" s="482"/>
      <c r="Y92" s="473">
        <f t="shared" si="44"/>
        <v>0</v>
      </c>
      <c r="Z92" s="482"/>
      <c r="AA92" s="482"/>
      <c r="AB92" s="473">
        <f t="shared" si="45"/>
        <v>0</v>
      </c>
      <c r="AC92" s="476">
        <f t="shared" si="46"/>
        <v>0</v>
      </c>
      <c r="AD92" s="473">
        <f t="shared" si="46"/>
        <v>0</v>
      </c>
      <c r="AE92" s="478">
        <f t="shared" si="47"/>
        <v>0</v>
      </c>
      <c r="AF92" s="476"/>
      <c r="AG92" s="473"/>
      <c r="AH92" s="473">
        <f t="shared" si="48"/>
        <v>0</v>
      </c>
      <c r="AI92" s="476"/>
      <c r="AJ92" s="473"/>
      <c r="AK92" s="473">
        <f t="shared" si="49"/>
        <v>0</v>
      </c>
      <c r="AL92" s="476">
        <f t="shared" si="50"/>
        <v>0</v>
      </c>
      <c r="AM92" s="473">
        <f t="shared" si="50"/>
        <v>0</v>
      </c>
      <c r="AN92" s="478">
        <f t="shared" si="51"/>
        <v>0</v>
      </c>
    </row>
    <row r="93" spans="1:40" x14ac:dyDescent="0.3">
      <c r="A93" s="491" t="s">
        <v>683</v>
      </c>
      <c r="B93" s="493" t="s">
        <v>712</v>
      </c>
      <c r="C93" s="929" t="s">
        <v>713</v>
      </c>
      <c r="D93" s="930"/>
      <c r="E93" s="482">
        <v>21</v>
      </c>
      <c r="F93" s="482">
        <v>25</v>
      </c>
      <c r="G93" s="478">
        <f t="shared" si="36"/>
        <v>46</v>
      </c>
      <c r="H93" s="544">
        <v>19</v>
      </c>
      <c r="I93" s="545">
        <v>24</v>
      </c>
      <c r="J93" s="473">
        <f t="shared" si="37"/>
        <v>43</v>
      </c>
      <c r="K93" s="614">
        <f t="shared" si="38"/>
        <v>90.476190476190482</v>
      </c>
      <c r="L93" s="613">
        <f t="shared" si="38"/>
        <v>96</v>
      </c>
      <c r="M93" s="620">
        <f t="shared" si="39"/>
        <v>93.238095238095241</v>
      </c>
      <c r="N93" s="544"/>
      <c r="O93" s="545"/>
      <c r="P93" s="473">
        <f t="shared" si="40"/>
        <v>0</v>
      </c>
      <c r="Q93" s="476"/>
      <c r="R93" s="473"/>
      <c r="S93" s="473">
        <f t="shared" si="41"/>
        <v>0</v>
      </c>
      <c r="T93" s="476">
        <f t="shared" si="42"/>
        <v>0</v>
      </c>
      <c r="U93" s="473">
        <f t="shared" si="42"/>
        <v>0</v>
      </c>
      <c r="V93" s="478">
        <f t="shared" si="43"/>
        <v>0</v>
      </c>
      <c r="W93" s="339"/>
      <c r="X93" s="482"/>
      <c r="Y93" s="473">
        <f t="shared" si="44"/>
        <v>0</v>
      </c>
      <c r="Z93" s="482"/>
      <c r="AA93" s="482"/>
      <c r="AB93" s="473">
        <f t="shared" si="45"/>
        <v>0</v>
      </c>
      <c r="AC93" s="476">
        <f t="shared" si="46"/>
        <v>0</v>
      </c>
      <c r="AD93" s="473">
        <f t="shared" si="46"/>
        <v>0</v>
      </c>
      <c r="AE93" s="478">
        <f t="shared" si="47"/>
        <v>0</v>
      </c>
      <c r="AF93" s="476"/>
      <c r="AG93" s="473"/>
      <c r="AH93" s="473">
        <f t="shared" si="48"/>
        <v>0</v>
      </c>
      <c r="AI93" s="476"/>
      <c r="AJ93" s="473"/>
      <c r="AK93" s="473">
        <f t="shared" si="49"/>
        <v>0</v>
      </c>
      <c r="AL93" s="476">
        <f t="shared" si="50"/>
        <v>0</v>
      </c>
      <c r="AM93" s="473">
        <f t="shared" si="50"/>
        <v>0</v>
      </c>
      <c r="AN93" s="478">
        <f t="shared" si="51"/>
        <v>0</v>
      </c>
    </row>
    <row r="94" spans="1:40" x14ac:dyDescent="0.3">
      <c r="A94" s="546" t="s">
        <v>683</v>
      </c>
      <c r="B94" s="493" t="s">
        <v>714</v>
      </c>
      <c r="C94" s="929" t="s">
        <v>715</v>
      </c>
      <c r="D94" s="930"/>
      <c r="E94" s="482">
        <v>26</v>
      </c>
      <c r="F94" s="482">
        <v>23</v>
      </c>
      <c r="G94" s="488">
        <f t="shared" si="36"/>
        <v>49</v>
      </c>
      <c r="H94" s="339">
        <v>24</v>
      </c>
      <c r="I94" s="482">
        <v>22</v>
      </c>
      <c r="J94" s="482">
        <f t="shared" si="37"/>
        <v>46</v>
      </c>
      <c r="K94" s="615">
        <f t="shared" si="38"/>
        <v>92.307692307692307</v>
      </c>
      <c r="L94" s="508">
        <f t="shared" si="38"/>
        <v>95.652173913043484</v>
      </c>
      <c r="M94" s="621">
        <f t="shared" si="39"/>
        <v>93.979933110367895</v>
      </c>
      <c r="N94" s="339"/>
      <c r="O94" s="482"/>
      <c r="P94" s="482">
        <f t="shared" si="40"/>
        <v>0</v>
      </c>
      <c r="Q94" s="490"/>
      <c r="R94" s="482"/>
      <c r="S94" s="482">
        <f t="shared" si="41"/>
        <v>0</v>
      </c>
      <c r="T94" s="490">
        <f t="shared" si="42"/>
        <v>0</v>
      </c>
      <c r="U94" s="482">
        <f t="shared" si="42"/>
        <v>0</v>
      </c>
      <c r="V94" s="488">
        <f t="shared" si="43"/>
        <v>0</v>
      </c>
      <c r="W94" s="339"/>
      <c r="X94" s="482"/>
      <c r="Y94" s="482">
        <f t="shared" si="44"/>
        <v>0</v>
      </c>
      <c r="Z94" s="482"/>
      <c r="AA94" s="482"/>
      <c r="AB94" s="482">
        <f t="shared" si="45"/>
        <v>0</v>
      </c>
      <c r="AC94" s="490">
        <f t="shared" si="46"/>
        <v>0</v>
      </c>
      <c r="AD94" s="482">
        <f t="shared" si="46"/>
        <v>0</v>
      </c>
      <c r="AE94" s="488">
        <f t="shared" si="47"/>
        <v>0</v>
      </c>
      <c r="AF94" s="490"/>
      <c r="AG94" s="482"/>
      <c r="AH94" s="482">
        <f t="shared" si="48"/>
        <v>0</v>
      </c>
      <c r="AI94" s="490"/>
      <c r="AJ94" s="482"/>
      <c r="AK94" s="482">
        <f t="shared" si="49"/>
        <v>0</v>
      </c>
      <c r="AL94" s="490">
        <f t="shared" si="50"/>
        <v>0</v>
      </c>
      <c r="AM94" s="482">
        <f t="shared" si="50"/>
        <v>0</v>
      </c>
      <c r="AN94" s="488">
        <f t="shared" si="51"/>
        <v>0</v>
      </c>
    </row>
    <row r="95" spans="1:40" x14ac:dyDescent="0.3">
      <c r="A95" s="491" t="s">
        <v>683</v>
      </c>
      <c r="B95" s="492" t="s">
        <v>716</v>
      </c>
      <c r="C95" s="933" t="s">
        <v>717</v>
      </c>
      <c r="D95" s="935"/>
      <c r="E95" s="472">
        <v>19</v>
      </c>
      <c r="F95" s="473">
        <v>30</v>
      </c>
      <c r="G95" s="478">
        <f>SUM(E95:F95)</f>
        <v>49</v>
      </c>
      <c r="H95" s="476">
        <v>17</v>
      </c>
      <c r="I95" s="473">
        <v>28</v>
      </c>
      <c r="J95" s="547">
        <f>SUM(H95:I95)</f>
        <v>45</v>
      </c>
      <c r="K95" s="614">
        <f>H95/E95*100</f>
        <v>89.473684210526315</v>
      </c>
      <c r="L95" s="613">
        <f>I95/F95*100</f>
        <v>93.333333333333329</v>
      </c>
      <c r="M95" s="622">
        <f>SUM(K95:L95)/2</f>
        <v>91.403508771929822</v>
      </c>
      <c r="N95" s="472"/>
      <c r="O95" s="473"/>
      <c r="P95" s="547">
        <f>SUM(N95:O95)</f>
        <v>0</v>
      </c>
      <c r="Q95" s="473"/>
      <c r="R95" s="473"/>
      <c r="S95" s="547">
        <f>SUM(Q95:R95)</f>
        <v>0</v>
      </c>
      <c r="T95" s="548"/>
      <c r="U95" s="547"/>
      <c r="V95" s="549">
        <f>SUM(T95:U95)</f>
        <v>0</v>
      </c>
      <c r="W95" s="476"/>
      <c r="X95" s="473">
        <v>1</v>
      </c>
      <c r="Y95" s="547">
        <v>1</v>
      </c>
      <c r="Z95" s="473"/>
      <c r="AA95" s="473"/>
      <c r="AB95" s="547">
        <f>SUM(Z95:AA95)</f>
        <v>0</v>
      </c>
      <c r="AC95" s="548">
        <f>W95+Z95</f>
        <v>0</v>
      </c>
      <c r="AD95" s="547">
        <f>X95+AA95</f>
        <v>1</v>
      </c>
      <c r="AE95" s="550">
        <f>SUM(AC95:AD95)</f>
        <v>1</v>
      </c>
      <c r="AF95" s="551"/>
      <c r="AG95" s="547"/>
      <c r="AH95" s="547">
        <f>SUM(AF95:AG95)</f>
        <v>0</v>
      </c>
      <c r="AI95" s="548"/>
      <c r="AJ95" s="547"/>
      <c r="AK95" s="547">
        <f>SUM(AI95:AJ95)</f>
        <v>0</v>
      </c>
      <c r="AL95" s="548">
        <f>AF95+AI95</f>
        <v>0</v>
      </c>
      <c r="AM95" s="547">
        <f>AG95+AJ95</f>
        <v>0</v>
      </c>
      <c r="AN95" s="549">
        <f>SUM(AL95:AM95)</f>
        <v>0</v>
      </c>
    </row>
    <row r="96" spans="1:40" x14ac:dyDescent="0.3">
      <c r="A96" s="491" t="s">
        <v>683</v>
      </c>
      <c r="B96" s="493" t="s">
        <v>718</v>
      </c>
      <c r="C96" s="929" t="s">
        <v>719</v>
      </c>
      <c r="D96" s="936"/>
      <c r="E96" s="339">
        <v>22</v>
      </c>
      <c r="F96" s="482">
        <v>28</v>
      </c>
      <c r="G96" s="478">
        <f>SUM(E96:F96)</f>
        <v>50</v>
      </c>
      <c r="H96" s="476">
        <v>20</v>
      </c>
      <c r="I96" s="473">
        <v>25</v>
      </c>
      <c r="J96" s="482">
        <f>SUM(H96:I96)</f>
        <v>45</v>
      </c>
      <c r="K96" s="614">
        <f>H96/E96*100</f>
        <v>90.909090909090907</v>
      </c>
      <c r="L96" s="613">
        <f>I96/F96*100</f>
        <v>89.285714285714292</v>
      </c>
      <c r="M96" s="622">
        <f>SUM(K96:L96)/2</f>
        <v>90.097402597402606</v>
      </c>
      <c r="N96" s="339"/>
      <c r="O96" s="482"/>
      <c r="P96" s="482">
        <f>SUM(N96:O96)</f>
        <v>0</v>
      </c>
      <c r="Q96" s="490"/>
      <c r="R96" s="482"/>
      <c r="S96" s="482">
        <f>SUM(Q96:R96)</f>
        <v>0</v>
      </c>
      <c r="T96" s="490"/>
      <c r="U96" s="482"/>
      <c r="V96" s="488">
        <f>SUM(T96:U96)</f>
        <v>0</v>
      </c>
      <c r="W96" s="490"/>
      <c r="X96" s="482"/>
      <c r="Y96" s="482">
        <f>SUM(W96:X96)</f>
        <v>0</v>
      </c>
      <c r="Z96" s="490"/>
      <c r="AA96" s="482"/>
      <c r="AB96" s="482">
        <f>SUM(Z96:AA96)</f>
        <v>0</v>
      </c>
      <c r="AC96" s="490">
        <f>W96+Z96</f>
        <v>0</v>
      </c>
      <c r="AD96" s="482">
        <f>X96+AA96</f>
        <v>0</v>
      </c>
      <c r="AE96" s="483">
        <f>SUM(AC96:AD96)</f>
        <v>0</v>
      </c>
      <c r="AF96" s="339"/>
      <c r="AG96" s="482"/>
      <c r="AH96" s="482">
        <f>SUM(AF96:AG96)</f>
        <v>0</v>
      </c>
      <c r="AI96" s="490"/>
      <c r="AJ96" s="482"/>
      <c r="AK96" s="482">
        <f>SUM(AI96:AJ96)</f>
        <v>0</v>
      </c>
      <c r="AL96" s="490">
        <f>AF96+AI96</f>
        <v>0</v>
      </c>
      <c r="AM96" s="482">
        <f>AG96+AJ96</f>
        <v>0</v>
      </c>
      <c r="AN96" s="488">
        <f>SUM(AL96:AM96)</f>
        <v>0</v>
      </c>
    </row>
    <row r="97" spans="1:40" x14ac:dyDescent="0.3">
      <c r="A97" s="491" t="s">
        <v>683</v>
      </c>
      <c r="B97" s="493" t="s">
        <v>720</v>
      </c>
      <c r="C97" s="929" t="s">
        <v>721</v>
      </c>
      <c r="D97" s="936"/>
      <c r="E97" s="339">
        <v>26</v>
      </c>
      <c r="F97" s="482">
        <v>21</v>
      </c>
      <c r="G97" s="478">
        <f t="shared" ref="G97:G112" si="52">SUM(E97:F97)</f>
        <v>47</v>
      </c>
      <c r="H97" s="476">
        <v>24</v>
      </c>
      <c r="I97" s="473">
        <v>19</v>
      </c>
      <c r="J97" s="482">
        <f t="shared" ref="J97:J114" si="53">SUM(H97:I97)</f>
        <v>43</v>
      </c>
      <c r="K97" s="614">
        <f t="shared" ref="K97:L112" si="54">H97/E97*100</f>
        <v>92.307692307692307</v>
      </c>
      <c r="L97" s="613">
        <f t="shared" si="54"/>
        <v>90.476190476190482</v>
      </c>
      <c r="M97" s="622">
        <f t="shared" ref="M97:M114" si="55">SUM(K97:L97)/2</f>
        <v>91.391941391941401</v>
      </c>
      <c r="N97" s="339"/>
      <c r="O97" s="482"/>
      <c r="P97" s="482">
        <f t="shared" ref="P97:P114" si="56">SUM(N97:O97)</f>
        <v>0</v>
      </c>
      <c r="Q97" s="490"/>
      <c r="R97" s="482"/>
      <c r="S97" s="482">
        <f t="shared" ref="S97:S114" si="57">SUM(Q97:R97)</f>
        <v>0</v>
      </c>
      <c r="T97" s="490"/>
      <c r="U97" s="482"/>
      <c r="V97" s="488">
        <f t="shared" ref="V97:V114" si="58">SUM(T97:U97)</f>
        <v>0</v>
      </c>
      <c r="W97" s="490">
        <v>1</v>
      </c>
      <c r="X97" s="482">
        <v>2</v>
      </c>
      <c r="Y97" s="482">
        <f t="shared" ref="Y97:Y114" si="59">SUM(W97:X97)</f>
        <v>3</v>
      </c>
      <c r="Z97" s="490"/>
      <c r="AA97" s="482"/>
      <c r="AB97" s="482">
        <f t="shared" ref="AB97:AB114" si="60">SUM(Z97:AA97)</f>
        <v>0</v>
      </c>
      <c r="AC97" s="490">
        <f t="shared" ref="AC97:AD114" si="61">W97+Z97</f>
        <v>1</v>
      </c>
      <c r="AD97" s="482">
        <f t="shared" si="61"/>
        <v>2</v>
      </c>
      <c r="AE97" s="483">
        <f t="shared" ref="AE97:AE114" si="62">SUM(AC97:AD97)</f>
        <v>3</v>
      </c>
      <c r="AF97" s="339"/>
      <c r="AG97" s="482"/>
      <c r="AH97" s="482">
        <f t="shared" ref="AH97:AH114" si="63">SUM(AF97:AG97)</f>
        <v>0</v>
      </c>
      <c r="AI97" s="490"/>
      <c r="AJ97" s="482"/>
      <c r="AK97" s="482">
        <f t="shared" ref="AK97:AK114" si="64">SUM(AI97:AJ97)</f>
        <v>0</v>
      </c>
      <c r="AL97" s="490">
        <f t="shared" ref="AL97:AM114" si="65">AF97+AI97</f>
        <v>0</v>
      </c>
      <c r="AM97" s="482">
        <f t="shared" si="65"/>
        <v>0</v>
      </c>
      <c r="AN97" s="488">
        <f t="shared" ref="AN97:AN114" si="66">SUM(AL97:AM97)</f>
        <v>0</v>
      </c>
    </row>
    <row r="98" spans="1:40" x14ac:dyDescent="0.3">
      <c r="A98" s="491" t="s">
        <v>683</v>
      </c>
      <c r="B98" s="493" t="s">
        <v>722</v>
      </c>
      <c r="C98" s="929" t="s">
        <v>723</v>
      </c>
      <c r="D98" s="936"/>
      <c r="E98" s="339">
        <v>24</v>
      </c>
      <c r="F98" s="482">
        <v>15</v>
      </c>
      <c r="G98" s="478">
        <f t="shared" si="52"/>
        <v>39</v>
      </c>
      <c r="H98" s="476">
        <v>22</v>
      </c>
      <c r="I98" s="473">
        <v>13</v>
      </c>
      <c r="J98" s="482">
        <f t="shared" si="53"/>
        <v>35</v>
      </c>
      <c r="K98" s="614">
        <f t="shared" si="54"/>
        <v>91.666666666666657</v>
      </c>
      <c r="L98" s="613">
        <f t="shared" si="54"/>
        <v>86.666666666666671</v>
      </c>
      <c r="M98" s="622">
        <f t="shared" si="55"/>
        <v>89.166666666666657</v>
      </c>
      <c r="N98" s="544"/>
      <c r="O98" s="545"/>
      <c r="P98" s="545">
        <f t="shared" si="56"/>
        <v>0</v>
      </c>
      <c r="Q98" s="552"/>
      <c r="R98" s="545"/>
      <c r="S98" s="482">
        <f t="shared" si="57"/>
        <v>0</v>
      </c>
      <c r="T98" s="490"/>
      <c r="U98" s="482"/>
      <c r="V98" s="488">
        <f t="shared" si="58"/>
        <v>0</v>
      </c>
      <c r="W98" s="552">
        <v>2</v>
      </c>
      <c r="X98" s="545">
        <v>2</v>
      </c>
      <c r="Y98" s="545">
        <f t="shared" si="59"/>
        <v>4</v>
      </c>
      <c r="Z98" s="552"/>
      <c r="AA98" s="545"/>
      <c r="AB98" s="482">
        <f t="shared" si="60"/>
        <v>0</v>
      </c>
      <c r="AC98" s="490">
        <f t="shared" si="61"/>
        <v>2</v>
      </c>
      <c r="AD98" s="482">
        <f t="shared" si="61"/>
        <v>2</v>
      </c>
      <c r="AE98" s="483">
        <f t="shared" si="62"/>
        <v>4</v>
      </c>
      <c r="AF98" s="339"/>
      <c r="AG98" s="482"/>
      <c r="AH98" s="482">
        <f t="shared" si="63"/>
        <v>0</v>
      </c>
      <c r="AI98" s="490"/>
      <c r="AJ98" s="482"/>
      <c r="AK98" s="482">
        <f t="shared" si="64"/>
        <v>0</v>
      </c>
      <c r="AL98" s="490">
        <f t="shared" si="65"/>
        <v>0</v>
      </c>
      <c r="AM98" s="482">
        <f t="shared" si="65"/>
        <v>0</v>
      </c>
      <c r="AN98" s="488">
        <f t="shared" si="66"/>
        <v>0</v>
      </c>
    </row>
    <row r="99" spans="1:40" x14ac:dyDescent="0.3">
      <c r="A99" s="491" t="s">
        <v>683</v>
      </c>
      <c r="B99" s="553" t="s">
        <v>724</v>
      </c>
      <c r="C99" s="929" t="s">
        <v>725</v>
      </c>
      <c r="D99" s="936"/>
      <c r="E99" s="339">
        <v>35</v>
      </c>
      <c r="F99" s="482">
        <v>8</v>
      </c>
      <c r="G99" s="478">
        <f t="shared" si="52"/>
        <v>43</v>
      </c>
      <c r="H99" s="476">
        <v>31</v>
      </c>
      <c r="I99" s="473">
        <v>7</v>
      </c>
      <c r="J99" s="482">
        <f t="shared" si="53"/>
        <v>38</v>
      </c>
      <c r="K99" s="614">
        <f t="shared" si="54"/>
        <v>88.571428571428569</v>
      </c>
      <c r="L99" s="613">
        <f t="shared" si="54"/>
        <v>87.5</v>
      </c>
      <c r="M99" s="622">
        <f t="shared" si="55"/>
        <v>88.035714285714278</v>
      </c>
      <c r="N99" s="339"/>
      <c r="O99" s="482"/>
      <c r="P99" s="482">
        <f t="shared" si="56"/>
        <v>0</v>
      </c>
      <c r="Q99" s="490"/>
      <c r="R99" s="482"/>
      <c r="S99" s="482">
        <f t="shared" si="57"/>
        <v>0</v>
      </c>
      <c r="T99" s="490"/>
      <c r="U99" s="482"/>
      <c r="V99" s="488">
        <f t="shared" si="58"/>
        <v>0</v>
      </c>
      <c r="W99" s="490">
        <v>1</v>
      </c>
      <c r="X99" s="482"/>
      <c r="Y99" s="482">
        <f t="shared" si="59"/>
        <v>1</v>
      </c>
      <c r="Z99" s="490"/>
      <c r="AA99" s="482"/>
      <c r="AB99" s="482">
        <f t="shared" si="60"/>
        <v>0</v>
      </c>
      <c r="AC99" s="490">
        <f t="shared" si="61"/>
        <v>1</v>
      </c>
      <c r="AD99" s="482">
        <f t="shared" si="61"/>
        <v>0</v>
      </c>
      <c r="AE99" s="483">
        <f t="shared" si="62"/>
        <v>1</v>
      </c>
      <c r="AF99" s="339"/>
      <c r="AG99" s="482"/>
      <c r="AH99" s="482">
        <f t="shared" si="63"/>
        <v>0</v>
      </c>
      <c r="AI99" s="490"/>
      <c r="AJ99" s="482"/>
      <c r="AK99" s="482">
        <f t="shared" si="64"/>
        <v>0</v>
      </c>
      <c r="AL99" s="490">
        <f t="shared" si="65"/>
        <v>0</v>
      </c>
      <c r="AM99" s="482">
        <f t="shared" si="65"/>
        <v>0</v>
      </c>
      <c r="AN99" s="488">
        <f t="shared" si="66"/>
        <v>0</v>
      </c>
    </row>
    <row r="100" spans="1:40" x14ac:dyDescent="0.3">
      <c r="A100" s="491" t="s">
        <v>683</v>
      </c>
      <c r="B100" s="493" t="s">
        <v>726</v>
      </c>
      <c r="C100" s="864" t="s">
        <v>727</v>
      </c>
      <c r="D100" s="761"/>
      <c r="E100" s="339">
        <v>30</v>
      </c>
      <c r="F100" s="482">
        <v>13</v>
      </c>
      <c r="G100" s="478">
        <f t="shared" si="52"/>
        <v>43</v>
      </c>
      <c r="H100" s="476">
        <v>27</v>
      </c>
      <c r="I100" s="473">
        <v>12</v>
      </c>
      <c r="J100" s="482">
        <f t="shared" si="53"/>
        <v>39</v>
      </c>
      <c r="K100" s="614">
        <f t="shared" si="54"/>
        <v>90</v>
      </c>
      <c r="L100" s="613">
        <f t="shared" si="54"/>
        <v>92.307692307692307</v>
      </c>
      <c r="M100" s="622">
        <f t="shared" si="55"/>
        <v>91.15384615384616</v>
      </c>
      <c r="N100" s="472"/>
      <c r="O100" s="473"/>
      <c r="P100" s="482">
        <f t="shared" si="56"/>
        <v>0</v>
      </c>
      <c r="Q100" s="473"/>
      <c r="R100" s="473"/>
      <c r="S100" s="482">
        <f t="shared" si="57"/>
        <v>0</v>
      </c>
      <c r="T100" s="490"/>
      <c r="U100" s="482"/>
      <c r="V100" s="488">
        <f t="shared" si="58"/>
        <v>0</v>
      </c>
      <c r="W100" s="476">
        <v>1</v>
      </c>
      <c r="X100" s="473">
        <v>0</v>
      </c>
      <c r="Y100" s="482">
        <f t="shared" si="59"/>
        <v>1</v>
      </c>
      <c r="Z100" s="473">
        <v>1</v>
      </c>
      <c r="AA100" s="473">
        <v>0</v>
      </c>
      <c r="AB100" s="482">
        <f t="shared" si="60"/>
        <v>1</v>
      </c>
      <c r="AC100" s="490">
        <f t="shared" si="61"/>
        <v>2</v>
      </c>
      <c r="AD100" s="482">
        <f t="shared" si="61"/>
        <v>0</v>
      </c>
      <c r="AE100" s="483">
        <f t="shared" si="62"/>
        <v>2</v>
      </c>
      <c r="AF100" s="339"/>
      <c r="AG100" s="482"/>
      <c r="AH100" s="482">
        <f t="shared" si="63"/>
        <v>0</v>
      </c>
      <c r="AI100" s="490"/>
      <c r="AJ100" s="482"/>
      <c r="AK100" s="482">
        <f t="shared" si="64"/>
        <v>0</v>
      </c>
      <c r="AL100" s="490">
        <f t="shared" si="65"/>
        <v>0</v>
      </c>
      <c r="AM100" s="482">
        <f t="shared" si="65"/>
        <v>0</v>
      </c>
      <c r="AN100" s="488">
        <f t="shared" si="66"/>
        <v>0</v>
      </c>
    </row>
    <row r="101" spans="1:40" x14ac:dyDescent="0.3">
      <c r="A101" s="491" t="s">
        <v>683</v>
      </c>
      <c r="B101" s="493" t="s">
        <v>728</v>
      </c>
      <c r="C101" s="864" t="s">
        <v>729</v>
      </c>
      <c r="D101" s="761"/>
      <c r="E101" s="339">
        <v>25</v>
      </c>
      <c r="F101" s="482">
        <v>17</v>
      </c>
      <c r="G101" s="478">
        <f t="shared" si="52"/>
        <v>42</v>
      </c>
      <c r="H101" s="476">
        <v>22</v>
      </c>
      <c r="I101" s="473">
        <v>15</v>
      </c>
      <c r="J101" s="482">
        <f t="shared" si="53"/>
        <v>37</v>
      </c>
      <c r="K101" s="614">
        <f t="shared" si="54"/>
        <v>88</v>
      </c>
      <c r="L101" s="613">
        <f t="shared" si="54"/>
        <v>88.235294117647058</v>
      </c>
      <c r="M101" s="622">
        <f t="shared" si="55"/>
        <v>88.117647058823536</v>
      </c>
      <c r="N101" s="339"/>
      <c r="O101" s="482"/>
      <c r="P101" s="482">
        <f t="shared" si="56"/>
        <v>0</v>
      </c>
      <c r="Q101" s="482"/>
      <c r="R101" s="482"/>
      <c r="S101" s="482">
        <f t="shared" si="57"/>
        <v>0</v>
      </c>
      <c r="T101" s="490"/>
      <c r="U101" s="482"/>
      <c r="V101" s="488">
        <f t="shared" si="58"/>
        <v>0</v>
      </c>
      <c r="W101" s="490">
        <v>0</v>
      </c>
      <c r="X101" s="482">
        <v>2</v>
      </c>
      <c r="Y101" s="482">
        <f t="shared" si="59"/>
        <v>2</v>
      </c>
      <c r="Z101" s="482"/>
      <c r="AA101" s="482"/>
      <c r="AB101" s="482">
        <f t="shared" si="60"/>
        <v>0</v>
      </c>
      <c r="AC101" s="490">
        <f t="shared" si="61"/>
        <v>0</v>
      </c>
      <c r="AD101" s="482">
        <f t="shared" si="61"/>
        <v>2</v>
      </c>
      <c r="AE101" s="483">
        <f t="shared" si="62"/>
        <v>2</v>
      </c>
      <c r="AF101" s="339"/>
      <c r="AG101" s="482"/>
      <c r="AH101" s="482">
        <f t="shared" si="63"/>
        <v>0</v>
      </c>
      <c r="AI101" s="490"/>
      <c r="AJ101" s="482"/>
      <c r="AK101" s="482">
        <f t="shared" si="64"/>
        <v>0</v>
      </c>
      <c r="AL101" s="490">
        <f t="shared" si="65"/>
        <v>0</v>
      </c>
      <c r="AM101" s="482">
        <f t="shared" si="65"/>
        <v>0</v>
      </c>
      <c r="AN101" s="488">
        <f t="shared" si="66"/>
        <v>0</v>
      </c>
    </row>
    <row r="102" spans="1:40" x14ac:dyDescent="0.3">
      <c r="A102" s="491" t="s">
        <v>683</v>
      </c>
      <c r="B102" s="493" t="s">
        <v>730</v>
      </c>
      <c r="C102" s="864" t="s">
        <v>731</v>
      </c>
      <c r="D102" s="761"/>
      <c r="E102" s="339">
        <v>29</v>
      </c>
      <c r="F102" s="482">
        <v>18</v>
      </c>
      <c r="G102" s="478">
        <f t="shared" si="52"/>
        <v>47</v>
      </c>
      <c r="H102" s="476">
        <v>25</v>
      </c>
      <c r="I102" s="473">
        <v>17</v>
      </c>
      <c r="J102" s="482">
        <f t="shared" si="53"/>
        <v>42</v>
      </c>
      <c r="K102" s="614">
        <f t="shared" si="54"/>
        <v>86.206896551724128</v>
      </c>
      <c r="L102" s="613">
        <f t="shared" si="54"/>
        <v>94.444444444444443</v>
      </c>
      <c r="M102" s="622">
        <f t="shared" si="55"/>
        <v>90.325670498084293</v>
      </c>
      <c r="N102" s="339"/>
      <c r="O102" s="482"/>
      <c r="P102" s="482">
        <f t="shared" si="56"/>
        <v>0</v>
      </c>
      <c r="Q102" s="482"/>
      <c r="R102" s="482"/>
      <c r="S102" s="482">
        <f t="shared" si="57"/>
        <v>0</v>
      </c>
      <c r="T102" s="490"/>
      <c r="U102" s="482"/>
      <c r="V102" s="488">
        <f t="shared" si="58"/>
        <v>0</v>
      </c>
      <c r="W102" s="490"/>
      <c r="X102" s="482">
        <v>2</v>
      </c>
      <c r="Y102" s="482">
        <f t="shared" si="59"/>
        <v>2</v>
      </c>
      <c r="Z102" s="482"/>
      <c r="AA102" s="482"/>
      <c r="AB102" s="482">
        <f t="shared" si="60"/>
        <v>0</v>
      </c>
      <c r="AC102" s="490">
        <f t="shared" si="61"/>
        <v>0</v>
      </c>
      <c r="AD102" s="482">
        <f t="shared" si="61"/>
        <v>2</v>
      </c>
      <c r="AE102" s="483">
        <f t="shared" si="62"/>
        <v>2</v>
      </c>
      <c r="AF102" s="339"/>
      <c r="AG102" s="482"/>
      <c r="AH102" s="482">
        <f t="shared" si="63"/>
        <v>0</v>
      </c>
      <c r="AI102" s="490"/>
      <c r="AJ102" s="482"/>
      <c r="AK102" s="482">
        <f t="shared" si="64"/>
        <v>0</v>
      </c>
      <c r="AL102" s="490">
        <f t="shared" si="65"/>
        <v>0</v>
      </c>
      <c r="AM102" s="482">
        <f t="shared" si="65"/>
        <v>0</v>
      </c>
      <c r="AN102" s="488">
        <f t="shared" si="66"/>
        <v>0</v>
      </c>
    </row>
    <row r="103" spans="1:40" x14ac:dyDescent="0.3">
      <c r="A103" s="491" t="s">
        <v>683</v>
      </c>
      <c r="B103" s="493" t="s">
        <v>732</v>
      </c>
      <c r="C103" s="864" t="s">
        <v>733</v>
      </c>
      <c r="D103" s="761"/>
      <c r="E103" s="339">
        <v>33</v>
      </c>
      <c r="F103" s="482">
        <v>16</v>
      </c>
      <c r="G103" s="478">
        <f t="shared" si="52"/>
        <v>49</v>
      </c>
      <c r="H103" s="476">
        <v>29</v>
      </c>
      <c r="I103" s="473">
        <v>15</v>
      </c>
      <c r="J103" s="482">
        <f t="shared" si="53"/>
        <v>44</v>
      </c>
      <c r="K103" s="614">
        <f t="shared" si="54"/>
        <v>87.878787878787875</v>
      </c>
      <c r="L103" s="613">
        <f t="shared" si="54"/>
        <v>93.75</v>
      </c>
      <c r="M103" s="622">
        <f t="shared" si="55"/>
        <v>90.814393939393938</v>
      </c>
      <c r="N103" s="339"/>
      <c r="O103" s="482"/>
      <c r="P103" s="482">
        <f t="shared" si="56"/>
        <v>0</v>
      </c>
      <c r="Q103" s="482"/>
      <c r="R103" s="482"/>
      <c r="S103" s="482">
        <f t="shared" si="57"/>
        <v>0</v>
      </c>
      <c r="T103" s="490"/>
      <c r="U103" s="482"/>
      <c r="V103" s="488">
        <f t="shared" si="58"/>
        <v>0</v>
      </c>
      <c r="W103" s="490"/>
      <c r="X103" s="482"/>
      <c r="Y103" s="482">
        <f t="shared" si="59"/>
        <v>0</v>
      </c>
      <c r="Z103" s="482"/>
      <c r="AA103" s="482"/>
      <c r="AB103" s="482">
        <f t="shared" si="60"/>
        <v>0</v>
      </c>
      <c r="AC103" s="490">
        <f t="shared" si="61"/>
        <v>0</v>
      </c>
      <c r="AD103" s="482">
        <f t="shared" si="61"/>
        <v>0</v>
      </c>
      <c r="AE103" s="483">
        <f t="shared" si="62"/>
        <v>0</v>
      </c>
      <c r="AF103" s="339"/>
      <c r="AG103" s="482"/>
      <c r="AH103" s="482">
        <f t="shared" si="63"/>
        <v>0</v>
      </c>
      <c r="AI103" s="490"/>
      <c r="AJ103" s="482"/>
      <c r="AK103" s="482">
        <f t="shared" si="64"/>
        <v>0</v>
      </c>
      <c r="AL103" s="490">
        <f t="shared" si="65"/>
        <v>0</v>
      </c>
      <c r="AM103" s="482">
        <f t="shared" si="65"/>
        <v>0</v>
      </c>
      <c r="AN103" s="488">
        <f t="shared" si="66"/>
        <v>0</v>
      </c>
    </row>
    <row r="104" spans="1:40" x14ac:dyDescent="0.3">
      <c r="A104" s="491" t="s">
        <v>683</v>
      </c>
      <c r="B104" s="493" t="s">
        <v>734</v>
      </c>
      <c r="C104" s="864" t="s">
        <v>735</v>
      </c>
      <c r="D104" s="761"/>
      <c r="E104" s="339">
        <v>33</v>
      </c>
      <c r="F104" s="482">
        <v>19</v>
      </c>
      <c r="G104" s="478">
        <f t="shared" si="52"/>
        <v>52</v>
      </c>
      <c r="H104" s="476">
        <v>30</v>
      </c>
      <c r="I104" s="473">
        <v>17</v>
      </c>
      <c r="J104" s="482">
        <f t="shared" si="53"/>
        <v>47</v>
      </c>
      <c r="K104" s="614">
        <f t="shared" si="54"/>
        <v>90.909090909090907</v>
      </c>
      <c r="L104" s="613">
        <f t="shared" si="54"/>
        <v>89.473684210526315</v>
      </c>
      <c r="M104" s="622">
        <f t="shared" si="55"/>
        <v>90.191387559808618</v>
      </c>
      <c r="N104" s="339"/>
      <c r="O104" s="482"/>
      <c r="P104" s="482">
        <f t="shared" si="56"/>
        <v>0</v>
      </c>
      <c r="Q104" s="482"/>
      <c r="R104" s="482"/>
      <c r="S104" s="482">
        <f t="shared" si="57"/>
        <v>0</v>
      </c>
      <c r="T104" s="490"/>
      <c r="U104" s="482"/>
      <c r="V104" s="488">
        <f t="shared" si="58"/>
        <v>0</v>
      </c>
      <c r="W104" s="490">
        <v>0</v>
      </c>
      <c r="X104" s="482">
        <v>6</v>
      </c>
      <c r="Y104" s="482">
        <f t="shared" si="59"/>
        <v>6</v>
      </c>
      <c r="Z104" s="482"/>
      <c r="AA104" s="482"/>
      <c r="AB104" s="482">
        <f t="shared" si="60"/>
        <v>0</v>
      </c>
      <c r="AC104" s="490">
        <f t="shared" si="61"/>
        <v>0</v>
      </c>
      <c r="AD104" s="482">
        <f t="shared" si="61"/>
        <v>6</v>
      </c>
      <c r="AE104" s="483">
        <f t="shared" si="62"/>
        <v>6</v>
      </c>
      <c r="AF104" s="339"/>
      <c r="AG104" s="482"/>
      <c r="AH104" s="482">
        <f t="shared" si="63"/>
        <v>0</v>
      </c>
      <c r="AI104" s="490"/>
      <c r="AJ104" s="482"/>
      <c r="AK104" s="482">
        <f t="shared" si="64"/>
        <v>0</v>
      </c>
      <c r="AL104" s="490">
        <f t="shared" si="65"/>
        <v>0</v>
      </c>
      <c r="AM104" s="482">
        <f t="shared" si="65"/>
        <v>0</v>
      </c>
      <c r="AN104" s="488">
        <f t="shared" si="66"/>
        <v>0</v>
      </c>
    </row>
    <row r="105" spans="1:40" x14ac:dyDescent="0.3">
      <c r="A105" s="491" t="s">
        <v>683</v>
      </c>
      <c r="B105" s="493" t="s">
        <v>736</v>
      </c>
      <c r="C105" s="864" t="s">
        <v>737</v>
      </c>
      <c r="D105" s="761"/>
      <c r="E105" s="339">
        <v>40</v>
      </c>
      <c r="F105" s="482">
        <v>9</v>
      </c>
      <c r="G105" s="478">
        <f t="shared" si="52"/>
        <v>49</v>
      </c>
      <c r="H105" s="476">
        <v>32</v>
      </c>
      <c r="I105" s="473">
        <v>9</v>
      </c>
      <c r="J105" s="482">
        <f t="shared" si="53"/>
        <v>41</v>
      </c>
      <c r="K105" s="614">
        <f t="shared" si="54"/>
        <v>80</v>
      </c>
      <c r="L105" s="613">
        <f t="shared" si="54"/>
        <v>100</v>
      </c>
      <c r="M105" s="622">
        <f t="shared" si="55"/>
        <v>90</v>
      </c>
      <c r="N105" s="339"/>
      <c r="O105" s="482"/>
      <c r="P105" s="482">
        <f t="shared" si="56"/>
        <v>0</v>
      </c>
      <c r="Q105" s="490"/>
      <c r="R105" s="482"/>
      <c r="S105" s="482">
        <f t="shared" si="57"/>
        <v>0</v>
      </c>
      <c r="T105" s="490"/>
      <c r="U105" s="482"/>
      <c r="V105" s="488">
        <f t="shared" si="58"/>
        <v>0</v>
      </c>
      <c r="W105" s="490">
        <v>1</v>
      </c>
      <c r="X105" s="482">
        <v>0</v>
      </c>
      <c r="Y105" s="482">
        <f t="shared" si="59"/>
        <v>1</v>
      </c>
      <c r="Z105" s="490"/>
      <c r="AA105" s="482"/>
      <c r="AB105" s="482">
        <f t="shared" si="60"/>
        <v>0</v>
      </c>
      <c r="AC105" s="490">
        <f t="shared" si="61"/>
        <v>1</v>
      </c>
      <c r="AD105" s="482">
        <f t="shared" si="61"/>
        <v>0</v>
      </c>
      <c r="AE105" s="483">
        <f t="shared" si="62"/>
        <v>1</v>
      </c>
      <c r="AF105" s="339"/>
      <c r="AG105" s="482"/>
      <c r="AH105" s="482">
        <f t="shared" si="63"/>
        <v>0</v>
      </c>
      <c r="AI105" s="490"/>
      <c r="AJ105" s="482"/>
      <c r="AK105" s="482">
        <f t="shared" si="64"/>
        <v>0</v>
      </c>
      <c r="AL105" s="490">
        <f t="shared" si="65"/>
        <v>0</v>
      </c>
      <c r="AM105" s="482">
        <f t="shared" si="65"/>
        <v>0</v>
      </c>
      <c r="AN105" s="488">
        <f t="shared" si="66"/>
        <v>0</v>
      </c>
    </row>
    <row r="106" spans="1:40" x14ac:dyDescent="0.3">
      <c r="A106" s="491" t="s">
        <v>683</v>
      </c>
      <c r="B106" s="493" t="s">
        <v>738</v>
      </c>
      <c r="C106" s="864" t="s">
        <v>739</v>
      </c>
      <c r="D106" s="761"/>
      <c r="E106" s="339">
        <v>35</v>
      </c>
      <c r="F106" s="482">
        <v>14</v>
      </c>
      <c r="G106" s="478">
        <f t="shared" si="52"/>
        <v>49</v>
      </c>
      <c r="H106" s="476">
        <v>33</v>
      </c>
      <c r="I106" s="473">
        <v>12</v>
      </c>
      <c r="J106" s="482">
        <f t="shared" si="53"/>
        <v>45</v>
      </c>
      <c r="K106" s="614">
        <f t="shared" si="54"/>
        <v>94.285714285714278</v>
      </c>
      <c r="L106" s="613">
        <f t="shared" si="54"/>
        <v>85.714285714285708</v>
      </c>
      <c r="M106" s="622">
        <f t="shared" si="55"/>
        <v>90</v>
      </c>
      <c r="N106" s="339"/>
      <c r="O106" s="482"/>
      <c r="P106" s="482">
        <f t="shared" si="56"/>
        <v>0</v>
      </c>
      <c r="Q106" s="490"/>
      <c r="R106" s="482"/>
      <c r="S106" s="482">
        <f t="shared" si="57"/>
        <v>0</v>
      </c>
      <c r="T106" s="490"/>
      <c r="U106" s="482"/>
      <c r="V106" s="488">
        <f t="shared" si="58"/>
        <v>0</v>
      </c>
      <c r="W106" s="490">
        <v>1</v>
      </c>
      <c r="X106" s="482">
        <v>0</v>
      </c>
      <c r="Y106" s="482">
        <f t="shared" si="59"/>
        <v>1</v>
      </c>
      <c r="Z106" s="490"/>
      <c r="AA106" s="482"/>
      <c r="AB106" s="482">
        <f t="shared" si="60"/>
        <v>0</v>
      </c>
      <c r="AC106" s="490">
        <f t="shared" si="61"/>
        <v>1</v>
      </c>
      <c r="AD106" s="482">
        <f t="shared" si="61"/>
        <v>0</v>
      </c>
      <c r="AE106" s="483">
        <f t="shared" si="62"/>
        <v>1</v>
      </c>
      <c r="AF106" s="339"/>
      <c r="AG106" s="482"/>
      <c r="AH106" s="482">
        <f t="shared" si="63"/>
        <v>0</v>
      </c>
      <c r="AI106" s="490"/>
      <c r="AJ106" s="482"/>
      <c r="AK106" s="482">
        <f t="shared" si="64"/>
        <v>0</v>
      </c>
      <c r="AL106" s="490">
        <f t="shared" si="65"/>
        <v>0</v>
      </c>
      <c r="AM106" s="482">
        <f t="shared" si="65"/>
        <v>0</v>
      </c>
      <c r="AN106" s="488">
        <f t="shared" si="66"/>
        <v>0</v>
      </c>
    </row>
    <row r="107" spans="1:40" x14ac:dyDescent="0.3">
      <c r="A107" s="491" t="s">
        <v>683</v>
      </c>
      <c r="B107" s="493" t="s">
        <v>740</v>
      </c>
      <c r="C107" s="864" t="s">
        <v>741</v>
      </c>
      <c r="D107" s="761"/>
      <c r="E107" s="339">
        <v>30</v>
      </c>
      <c r="F107" s="482">
        <v>14</v>
      </c>
      <c r="G107" s="478">
        <f t="shared" si="52"/>
        <v>44</v>
      </c>
      <c r="H107" s="476">
        <v>28</v>
      </c>
      <c r="I107" s="473">
        <v>12</v>
      </c>
      <c r="J107" s="482">
        <f t="shared" si="53"/>
        <v>40</v>
      </c>
      <c r="K107" s="614">
        <f t="shared" si="54"/>
        <v>93.333333333333329</v>
      </c>
      <c r="L107" s="613">
        <f t="shared" si="54"/>
        <v>85.714285714285708</v>
      </c>
      <c r="M107" s="622">
        <f t="shared" si="55"/>
        <v>89.523809523809518</v>
      </c>
      <c r="N107" s="339"/>
      <c r="O107" s="482"/>
      <c r="P107" s="482">
        <f t="shared" si="56"/>
        <v>0</v>
      </c>
      <c r="Q107" s="490"/>
      <c r="R107" s="482"/>
      <c r="S107" s="482">
        <f t="shared" si="57"/>
        <v>0</v>
      </c>
      <c r="T107" s="490"/>
      <c r="U107" s="482"/>
      <c r="V107" s="488">
        <f t="shared" si="58"/>
        <v>0</v>
      </c>
      <c r="W107" s="490">
        <v>1</v>
      </c>
      <c r="X107" s="482">
        <v>0</v>
      </c>
      <c r="Y107" s="482">
        <f t="shared" si="59"/>
        <v>1</v>
      </c>
      <c r="Z107" s="490">
        <v>1</v>
      </c>
      <c r="AA107" s="482">
        <v>0</v>
      </c>
      <c r="AB107" s="482">
        <f t="shared" si="60"/>
        <v>1</v>
      </c>
      <c r="AC107" s="490">
        <f t="shared" si="61"/>
        <v>2</v>
      </c>
      <c r="AD107" s="482">
        <f t="shared" si="61"/>
        <v>0</v>
      </c>
      <c r="AE107" s="483">
        <f t="shared" si="62"/>
        <v>2</v>
      </c>
      <c r="AF107" s="339"/>
      <c r="AG107" s="482"/>
      <c r="AH107" s="482">
        <f t="shared" si="63"/>
        <v>0</v>
      </c>
      <c r="AI107" s="490"/>
      <c r="AJ107" s="482"/>
      <c r="AK107" s="482">
        <f t="shared" si="64"/>
        <v>0</v>
      </c>
      <c r="AL107" s="490">
        <f t="shared" si="65"/>
        <v>0</v>
      </c>
      <c r="AM107" s="482">
        <f t="shared" si="65"/>
        <v>0</v>
      </c>
      <c r="AN107" s="488">
        <f t="shared" si="66"/>
        <v>0</v>
      </c>
    </row>
    <row r="108" spans="1:40" x14ac:dyDescent="0.3">
      <c r="A108" s="491" t="s">
        <v>683</v>
      </c>
      <c r="B108" s="493" t="s">
        <v>742</v>
      </c>
      <c r="C108" s="416" t="s">
        <v>743</v>
      </c>
      <c r="D108" s="375"/>
      <c r="E108" s="339">
        <v>31</v>
      </c>
      <c r="F108" s="482">
        <v>15</v>
      </c>
      <c r="G108" s="478">
        <f t="shared" si="52"/>
        <v>46</v>
      </c>
      <c r="H108" s="476">
        <v>27</v>
      </c>
      <c r="I108" s="473">
        <v>13</v>
      </c>
      <c r="J108" s="482">
        <f t="shared" si="53"/>
        <v>40</v>
      </c>
      <c r="K108" s="614">
        <f t="shared" si="54"/>
        <v>87.096774193548384</v>
      </c>
      <c r="L108" s="613">
        <f t="shared" si="54"/>
        <v>86.666666666666671</v>
      </c>
      <c r="M108" s="622">
        <f t="shared" si="55"/>
        <v>86.881720430107521</v>
      </c>
      <c r="N108" s="339"/>
      <c r="O108" s="482"/>
      <c r="P108" s="482">
        <f t="shared" si="56"/>
        <v>0</v>
      </c>
      <c r="Q108" s="490"/>
      <c r="R108" s="482"/>
      <c r="S108" s="482">
        <f t="shared" si="57"/>
        <v>0</v>
      </c>
      <c r="T108" s="490"/>
      <c r="U108" s="482"/>
      <c r="V108" s="488">
        <f t="shared" si="58"/>
        <v>0</v>
      </c>
      <c r="W108" s="490"/>
      <c r="X108" s="482"/>
      <c r="Y108" s="482">
        <f t="shared" si="59"/>
        <v>0</v>
      </c>
      <c r="Z108" s="490"/>
      <c r="AA108" s="482"/>
      <c r="AB108" s="482">
        <f t="shared" si="60"/>
        <v>0</v>
      </c>
      <c r="AC108" s="490">
        <f t="shared" si="61"/>
        <v>0</v>
      </c>
      <c r="AD108" s="482">
        <f t="shared" si="61"/>
        <v>0</v>
      </c>
      <c r="AE108" s="483">
        <f t="shared" si="62"/>
        <v>0</v>
      </c>
      <c r="AF108" s="339"/>
      <c r="AG108" s="482"/>
      <c r="AH108" s="482">
        <f t="shared" si="63"/>
        <v>0</v>
      </c>
      <c r="AI108" s="490"/>
      <c r="AJ108" s="482"/>
      <c r="AK108" s="482">
        <f t="shared" si="64"/>
        <v>0</v>
      </c>
      <c r="AL108" s="490">
        <f t="shared" si="65"/>
        <v>0</v>
      </c>
      <c r="AM108" s="482">
        <f t="shared" si="65"/>
        <v>0</v>
      </c>
      <c r="AN108" s="488">
        <f t="shared" si="66"/>
        <v>0</v>
      </c>
    </row>
    <row r="109" spans="1:40" x14ac:dyDescent="0.3">
      <c r="A109" s="491" t="s">
        <v>683</v>
      </c>
      <c r="B109" s="493" t="s">
        <v>744</v>
      </c>
      <c r="C109" s="864" t="s">
        <v>745</v>
      </c>
      <c r="D109" s="761"/>
      <c r="E109" s="339">
        <v>20</v>
      </c>
      <c r="F109" s="482">
        <v>14</v>
      </c>
      <c r="G109" s="478">
        <f t="shared" si="52"/>
        <v>34</v>
      </c>
      <c r="H109" s="476">
        <v>17</v>
      </c>
      <c r="I109" s="473">
        <v>13</v>
      </c>
      <c r="J109" s="482">
        <f t="shared" si="53"/>
        <v>30</v>
      </c>
      <c r="K109" s="614">
        <f t="shared" si="54"/>
        <v>85</v>
      </c>
      <c r="L109" s="613">
        <f t="shared" si="54"/>
        <v>92.857142857142861</v>
      </c>
      <c r="M109" s="622">
        <f t="shared" si="55"/>
        <v>88.928571428571431</v>
      </c>
      <c r="N109" s="339"/>
      <c r="O109" s="482"/>
      <c r="P109" s="482">
        <f t="shared" si="56"/>
        <v>0</v>
      </c>
      <c r="Q109" s="490"/>
      <c r="R109" s="482"/>
      <c r="S109" s="482">
        <f t="shared" si="57"/>
        <v>0</v>
      </c>
      <c r="T109" s="490"/>
      <c r="U109" s="482"/>
      <c r="V109" s="488">
        <f t="shared" si="58"/>
        <v>0</v>
      </c>
      <c r="W109" s="490">
        <v>1</v>
      </c>
      <c r="X109" s="482">
        <v>2</v>
      </c>
      <c r="Y109" s="482">
        <f t="shared" si="59"/>
        <v>3</v>
      </c>
      <c r="Z109" s="490">
        <v>1</v>
      </c>
      <c r="AA109" s="482">
        <v>0</v>
      </c>
      <c r="AB109" s="482">
        <f t="shared" si="60"/>
        <v>1</v>
      </c>
      <c r="AC109" s="490">
        <f t="shared" si="61"/>
        <v>2</v>
      </c>
      <c r="AD109" s="482">
        <f t="shared" si="61"/>
        <v>2</v>
      </c>
      <c r="AE109" s="483">
        <f t="shared" si="62"/>
        <v>4</v>
      </c>
      <c r="AF109" s="339"/>
      <c r="AG109" s="482"/>
      <c r="AH109" s="482">
        <f t="shared" si="63"/>
        <v>0</v>
      </c>
      <c r="AI109" s="490"/>
      <c r="AJ109" s="482"/>
      <c r="AK109" s="482">
        <f t="shared" si="64"/>
        <v>0</v>
      </c>
      <c r="AL109" s="490">
        <f t="shared" si="65"/>
        <v>0</v>
      </c>
      <c r="AM109" s="482">
        <f t="shared" si="65"/>
        <v>0</v>
      </c>
      <c r="AN109" s="488">
        <f t="shared" si="66"/>
        <v>0</v>
      </c>
    </row>
    <row r="110" spans="1:40" x14ac:dyDescent="0.3">
      <c r="A110" s="491" t="s">
        <v>683</v>
      </c>
      <c r="B110" s="493" t="s">
        <v>746</v>
      </c>
      <c r="C110" s="416" t="s">
        <v>747</v>
      </c>
      <c r="D110" s="375"/>
      <c r="E110" s="339">
        <v>24</v>
      </c>
      <c r="F110" s="482">
        <v>13</v>
      </c>
      <c r="G110" s="478">
        <f t="shared" si="52"/>
        <v>37</v>
      </c>
      <c r="H110" s="476">
        <v>20</v>
      </c>
      <c r="I110" s="473">
        <v>12</v>
      </c>
      <c r="J110" s="482">
        <f t="shared" si="53"/>
        <v>32</v>
      </c>
      <c r="K110" s="614">
        <f t="shared" si="54"/>
        <v>83.333333333333343</v>
      </c>
      <c r="L110" s="613">
        <f t="shared" si="54"/>
        <v>92.307692307692307</v>
      </c>
      <c r="M110" s="622">
        <f t="shared" si="55"/>
        <v>87.820512820512818</v>
      </c>
      <c r="N110" s="339"/>
      <c r="O110" s="482"/>
      <c r="P110" s="482">
        <f t="shared" si="56"/>
        <v>0</v>
      </c>
      <c r="Q110" s="490"/>
      <c r="R110" s="482"/>
      <c r="S110" s="482">
        <f t="shared" si="57"/>
        <v>0</v>
      </c>
      <c r="T110" s="490"/>
      <c r="U110" s="482"/>
      <c r="V110" s="488">
        <f t="shared" si="58"/>
        <v>0</v>
      </c>
      <c r="W110" s="490">
        <v>3</v>
      </c>
      <c r="X110" s="482">
        <v>1</v>
      </c>
      <c r="Y110" s="482">
        <f t="shared" si="59"/>
        <v>4</v>
      </c>
      <c r="Z110" s="490">
        <v>1</v>
      </c>
      <c r="AA110" s="482">
        <v>0</v>
      </c>
      <c r="AB110" s="482">
        <f t="shared" si="60"/>
        <v>1</v>
      </c>
      <c r="AC110" s="490">
        <f t="shared" si="61"/>
        <v>4</v>
      </c>
      <c r="AD110" s="482">
        <f t="shared" si="61"/>
        <v>1</v>
      </c>
      <c r="AE110" s="483">
        <f t="shared" si="62"/>
        <v>5</v>
      </c>
      <c r="AF110" s="339"/>
      <c r="AG110" s="482"/>
      <c r="AH110" s="482">
        <f t="shared" si="63"/>
        <v>0</v>
      </c>
      <c r="AI110" s="490"/>
      <c r="AJ110" s="482"/>
      <c r="AK110" s="482">
        <f t="shared" si="64"/>
        <v>0</v>
      </c>
      <c r="AL110" s="490">
        <f t="shared" si="65"/>
        <v>0</v>
      </c>
      <c r="AM110" s="482">
        <f t="shared" si="65"/>
        <v>0</v>
      </c>
      <c r="AN110" s="488">
        <f t="shared" si="66"/>
        <v>0</v>
      </c>
    </row>
    <row r="111" spans="1:40" x14ac:dyDescent="0.3">
      <c r="A111" s="491" t="s">
        <v>683</v>
      </c>
      <c r="B111" s="493" t="s">
        <v>640</v>
      </c>
      <c r="C111" s="554" t="s">
        <v>748</v>
      </c>
      <c r="D111" s="555"/>
      <c r="E111" s="339">
        <v>23</v>
      </c>
      <c r="F111" s="482">
        <v>27</v>
      </c>
      <c r="G111" s="478">
        <f t="shared" si="52"/>
        <v>50</v>
      </c>
      <c r="H111" s="476">
        <v>20</v>
      </c>
      <c r="I111" s="473">
        <v>25</v>
      </c>
      <c r="J111" s="482">
        <f t="shared" si="53"/>
        <v>45</v>
      </c>
      <c r="K111" s="614">
        <f t="shared" si="54"/>
        <v>86.956521739130437</v>
      </c>
      <c r="L111" s="613">
        <f t="shared" si="54"/>
        <v>92.592592592592595</v>
      </c>
      <c r="M111" s="622">
        <f t="shared" si="55"/>
        <v>89.774557165861523</v>
      </c>
      <c r="N111" s="339"/>
      <c r="O111" s="482"/>
      <c r="P111" s="482">
        <f t="shared" si="56"/>
        <v>0</v>
      </c>
      <c r="Q111" s="482"/>
      <c r="R111" s="482"/>
      <c r="S111" s="482">
        <f t="shared" si="57"/>
        <v>0</v>
      </c>
      <c r="T111" s="490"/>
      <c r="U111" s="482"/>
      <c r="V111" s="488">
        <f t="shared" si="58"/>
        <v>0</v>
      </c>
      <c r="W111" s="490">
        <v>1</v>
      </c>
      <c r="X111" s="482">
        <v>0</v>
      </c>
      <c r="Y111" s="482">
        <f t="shared" si="59"/>
        <v>1</v>
      </c>
      <c r="Z111" s="482"/>
      <c r="AA111" s="482"/>
      <c r="AB111" s="482">
        <f t="shared" si="60"/>
        <v>0</v>
      </c>
      <c r="AC111" s="490">
        <f t="shared" si="61"/>
        <v>1</v>
      </c>
      <c r="AD111" s="482">
        <f t="shared" si="61"/>
        <v>0</v>
      </c>
      <c r="AE111" s="483">
        <f t="shared" si="62"/>
        <v>1</v>
      </c>
      <c r="AF111" s="339"/>
      <c r="AG111" s="482"/>
      <c r="AH111" s="482">
        <f t="shared" si="63"/>
        <v>0</v>
      </c>
      <c r="AI111" s="490"/>
      <c r="AJ111" s="482"/>
      <c r="AK111" s="482">
        <f t="shared" si="64"/>
        <v>0</v>
      </c>
      <c r="AL111" s="490">
        <f t="shared" si="65"/>
        <v>0</v>
      </c>
      <c r="AM111" s="482">
        <f t="shared" si="65"/>
        <v>0</v>
      </c>
      <c r="AN111" s="488">
        <f t="shared" si="66"/>
        <v>0</v>
      </c>
    </row>
    <row r="112" spans="1:40" x14ac:dyDescent="0.3">
      <c r="A112" s="491" t="s">
        <v>683</v>
      </c>
      <c r="B112" s="493" t="s">
        <v>749</v>
      </c>
      <c r="C112" s="416" t="s">
        <v>672</v>
      </c>
      <c r="D112" s="375"/>
      <c r="E112" s="339">
        <v>3</v>
      </c>
      <c r="F112" s="482">
        <v>6</v>
      </c>
      <c r="G112" s="478">
        <f t="shared" si="52"/>
        <v>9</v>
      </c>
      <c r="H112" s="476">
        <v>3</v>
      </c>
      <c r="I112" s="473">
        <v>6</v>
      </c>
      <c r="J112" s="482">
        <f t="shared" si="53"/>
        <v>9</v>
      </c>
      <c r="K112" s="614">
        <f t="shared" si="54"/>
        <v>100</v>
      </c>
      <c r="L112" s="613">
        <f t="shared" si="54"/>
        <v>100</v>
      </c>
      <c r="M112" s="622">
        <f t="shared" si="55"/>
        <v>100</v>
      </c>
      <c r="N112" s="339"/>
      <c r="O112" s="482"/>
      <c r="P112" s="482">
        <f t="shared" si="56"/>
        <v>0</v>
      </c>
      <c r="Q112" s="482"/>
      <c r="R112" s="482"/>
      <c r="S112" s="482">
        <f t="shared" si="57"/>
        <v>0</v>
      </c>
      <c r="T112" s="490"/>
      <c r="U112" s="482"/>
      <c r="V112" s="488">
        <f t="shared" si="58"/>
        <v>0</v>
      </c>
      <c r="W112" s="482">
        <v>0</v>
      </c>
      <c r="X112" s="482">
        <v>1</v>
      </c>
      <c r="Y112" s="482">
        <f t="shared" si="59"/>
        <v>1</v>
      </c>
      <c r="Z112" s="482"/>
      <c r="AA112" s="482"/>
      <c r="AB112" s="482">
        <f t="shared" si="60"/>
        <v>0</v>
      </c>
      <c r="AC112" s="490">
        <f t="shared" si="61"/>
        <v>0</v>
      </c>
      <c r="AD112" s="482">
        <f t="shared" si="61"/>
        <v>1</v>
      </c>
      <c r="AE112" s="483">
        <f t="shared" si="62"/>
        <v>1</v>
      </c>
      <c r="AF112" s="339"/>
      <c r="AG112" s="482"/>
      <c r="AH112" s="482">
        <f t="shared" si="63"/>
        <v>0</v>
      </c>
      <c r="AI112" s="490"/>
      <c r="AJ112" s="482"/>
      <c r="AK112" s="482">
        <f t="shared" si="64"/>
        <v>0</v>
      </c>
      <c r="AL112" s="490">
        <f t="shared" si="65"/>
        <v>0</v>
      </c>
      <c r="AM112" s="482">
        <f t="shared" si="65"/>
        <v>0</v>
      </c>
      <c r="AN112" s="488">
        <f t="shared" si="66"/>
        <v>0</v>
      </c>
    </row>
    <row r="113" spans="1:40" x14ac:dyDescent="0.3">
      <c r="A113" s="491"/>
      <c r="B113" s="493" t="s">
        <v>750</v>
      </c>
      <c r="C113" s="416" t="s">
        <v>674</v>
      </c>
      <c r="D113" s="375"/>
      <c r="E113" s="339">
        <v>0</v>
      </c>
      <c r="F113" s="482">
        <v>1</v>
      </c>
      <c r="G113" s="478">
        <v>1</v>
      </c>
      <c r="H113" s="476">
        <v>0</v>
      </c>
      <c r="I113" s="473">
        <v>1</v>
      </c>
      <c r="J113" s="482">
        <f t="shared" si="53"/>
        <v>1</v>
      </c>
      <c r="K113" s="614">
        <v>10</v>
      </c>
      <c r="L113" s="613">
        <f t="shared" ref="L113:L114" si="67">I113/F113*100</f>
        <v>100</v>
      </c>
      <c r="M113" s="622">
        <f t="shared" si="55"/>
        <v>55</v>
      </c>
      <c r="N113" s="339"/>
      <c r="O113" s="482"/>
      <c r="P113" s="482">
        <f t="shared" si="56"/>
        <v>0</v>
      </c>
      <c r="Q113" s="482"/>
      <c r="R113" s="482"/>
      <c r="S113" s="482">
        <f t="shared" si="57"/>
        <v>0</v>
      </c>
      <c r="T113" s="490"/>
      <c r="U113" s="482"/>
      <c r="V113" s="488">
        <f t="shared" si="58"/>
        <v>0</v>
      </c>
      <c r="W113" s="490"/>
      <c r="X113" s="482"/>
      <c r="Y113" s="482">
        <f t="shared" si="59"/>
        <v>0</v>
      </c>
      <c r="Z113" s="482"/>
      <c r="AA113" s="482"/>
      <c r="AB113" s="482">
        <f t="shared" si="60"/>
        <v>0</v>
      </c>
      <c r="AC113" s="490">
        <f t="shared" si="61"/>
        <v>0</v>
      </c>
      <c r="AD113" s="482">
        <f t="shared" si="61"/>
        <v>0</v>
      </c>
      <c r="AE113" s="483">
        <f t="shared" si="62"/>
        <v>0</v>
      </c>
      <c r="AF113" s="339"/>
      <c r="AG113" s="482"/>
      <c r="AH113" s="482">
        <f t="shared" si="63"/>
        <v>0</v>
      </c>
      <c r="AI113" s="490"/>
      <c r="AJ113" s="482"/>
      <c r="AK113" s="482">
        <f t="shared" si="64"/>
        <v>0</v>
      </c>
      <c r="AL113" s="490">
        <f t="shared" si="65"/>
        <v>0</v>
      </c>
      <c r="AM113" s="482">
        <f t="shared" si="65"/>
        <v>0</v>
      </c>
      <c r="AN113" s="488">
        <f t="shared" si="66"/>
        <v>0</v>
      </c>
    </row>
    <row r="114" spans="1:40" ht="17.25" thickBot="1" x14ac:dyDescent="0.35">
      <c r="A114" s="556"/>
      <c r="B114" s="493" t="s">
        <v>677</v>
      </c>
      <c r="C114" s="864"/>
      <c r="D114" s="761"/>
      <c r="E114" s="339">
        <v>0</v>
      </c>
      <c r="F114" s="482">
        <v>1</v>
      </c>
      <c r="G114" s="478">
        <f t="shared" ref="G114" si="68">SUM(E114:F114)</f>
        <v>1</v>
      </c>
      <c r="H114" s="476">
        <v>0</v>
      </c>
      <c r="I114" s="473">
        <v>1</v>
      </c>
      <c r="J114" s="482">
        <f t="shared" si="53"/>
        <v>1</v>
      </c>
      <c r="K114" s="614">
        <v>100</v>
      </c>
      <c r="L114" s="613">
        <f t="shared" si="67"/>
        <v>100</v>
      </c>
      <c r="M114" s="622">
        <f t="shared" si="55"/>
        <v>100</v>
      </c>
      <c r="N114" s="339"/>
      <c r="O114" s="482"/>
      <c r="P114" s="482">
        <f t="shared" si="56"/>
        <v>0</v>
      </c>
      <c r="Q114" s="482"/>
      <c r="R114" s="482"/>
      <c r="S114" s="482">
        <f t="shared" si="57"/>
        <v>0</v>
      </c>
      <c r="T114" s="490"/>
      <c r="U114" s="482"/>
      <c r="V114" s="488">
        <f t="shared" si="58"/>
        <v>0</v>
      </c>
      <c r="W114" s="490"/>
      <c r="X114" s="482"/>
      <c r="Y114" s="482">
        <f t="shared" si="59"/>
        <v>0</v>
      </c>
      <c r="Z114" s="482"/>
      <c r="AA114" s="482"/>
      <c r="AB114" s="482">
        <f t="shared" si="60"/>
        <v>0</v>
      </c>
      <c r="AC114" s="490">
        <f t="shared" si="61"/>
        <v>0</v>
      </c>
      <c r="AD114" s="482">
        <f t="shared" si="61"/>
        <v>0</v>
      </c>
      <c r="AE114" s="483">
        <f t="shared" si="62"/>
        <v>0</v>
      </c>
      <c r="AF114" s="339"/>
      <c r="AG114" s="482"/>
      <c r="AH114" s="482">
        <f t="shared" si="63"/>
        <v>0</v>
      </c>
      <c r="AI114" s="490"/>
      <c r="AJ114" s="482"/>
      <c r="AK114" s="482">
        <f t="shared" si="64"/>
        <v>0</v>
      </c>
      <c r="AL114" s="490">
        <f t="shared" si="65"/>
        <v>0</v>
      </c>
      <c r="AM114" s="482">
        <f t="shared" si="65"/>
        <v>0</v>
      </c>
      <c r="AN114" s="488">
        <f t="shared" si="66"/>
        <v>0</v>
      </c>
    </row>
    <row r="115" spans="1:40" ht="17.25" thickBot="1" x14ac:dyDescent="0.35">
      <c r="A115" s="499" t="s">
        <v>67</v>
      </c>
      <c r="B115" s="500"/>
      <c r="C115" s="500"/>
      <c r="D115" s="500"/>
      <c r="E115" s="501"/>
      <c r="F115" s="502"/>
      <c r="G115" s="503"/>
      <c r="H115" s="504"/>
      <c r="I115" s="502"/>
      <c r="J115" s="505"/>
      <c r="K115" s="502"/>
      <c r="L115" s="502"/>
      <c r="M115" s="506"/>
      <c r="N115" s="501"/>
      <c r="O115" s="502"/>
      <c r="P115" s="502"/>
      <c r="Q115" s="504"/>
      <c r="R115" s="502"/>
      <c r="S115" s="505"/>
      <c r="T115" s="504"/>
      <c r="U115" s="502"/>
      <c r="V115" s="503"/>
      <c r="W115" s="504"/>
      <c r="X115" s="502"/>
      <c r="Y115" s="502"/>
      <c r="Z115" s="504"/>
      <c r="AA115" s="502"/>
      <c r="AB115" s="505"/>
      <c r="AC115" s="504"/>
      <c r="AD115" s="502"/>
      <c r="AE115" s="504"/>
      <c r="AF115" s="501"/>
      <c r="AG115" s="502"/>
      <c r="AH115" s="502"/>
      <c r="AI115" s="504"/>
      <c r="AJ115" s="502"/>
      <c r="AK115" s="505"/>
      <c r="AL115" s="504"/>
      <c r="AM115" s="502"/>
      <c r="AN115" s="503"/>
    </row>
    <row r="116" spans="1:40" x14ac:dyDescent="0.3">
      <c r="A116" s="902" t="s">
        <v>68</v>
      </c>
      <c r="B116" s="903"/>
      <c r="C116" s="903"/>
      <c r="D116" s="903"/>
      <c r="E116" s="339"/>
      <c r="F116" s="482"/>
      <c r="G116" s="488"/>
      <c r="H116" s="490"/>
      <c r="I116" s="482"/>
      <c r="J116" s="482"/>
      <c r="K116" s="482"/>
      <c r="L116" s="482"/>
      <c r="M116" s="483"/>
      <c r="N116" s="339"/>
      <c r="O116" s="482"/>
      <c r="P116" s="482"/>
      <c r="Q116" s="482"/>
      <c r="R116" s="482"/>
      <c r="S116" s="482"/>
      <c r="T116" s="482"/>
      <c r="U116" s="482"/>
      <c r="V116" s="488"/>
      <c r="W116" s="490"/>
      <c r="X116" s="482"/>
      <c r="Y116" s="482"/>
      <c r="Z116" s="482"/>
      <c r="AA116" s="482"/>
      <c r="AB116" s="482"/>
      <c r="AC116" s="482"/>
      <c r="AD116" s="482"/>
      <c r="AE116" s="483"/>
      <c r="AF116" s="339"/>
      <c r="AG116" s="482"/>
      <c r="AH116" s="482"/>
      <c r="AI116" s="482"/>
      <c r="AJ116" s="482"/>
      <c r="AK116" s="482"/>
      <c r="AL116" s="482"/>
      <c r="AM116" s="482"/>
      <c r="AN116" s="488"/>
    </row>
    <row r="117" spans="1:40" x14ac:dyDescent="0.3">
      <c r="A117" s="899" t="s">
        <v>94</v>
      </c>
      <c r="B117" s="900"/>
      <c r="C117" s="900"/>
      <c r="D117" s="900"/>
      <c r="E117" s="339"/>
      <c r="F117" s="482"/>
      <c r="G117" s="488"/>
      <c r="H117" s="490"/>
      <c r="I117" s="482"/>
      <c r="J117" s="482"/>
      <c r="K117" s="545"/>
      <c r="L117" s="545"/>
      <c r="M117" s="557"/>
      <c r="N117" s="339"/>
      <c r="O117" s="482"/>
      <c r="P117" s="482"/>
      <c r="Q117" s="482"/>
      <c r="R117" s="482"/>
      <c r="S117" s="482"/>
      <c r="T117" s="482"/>
      <c r="U117" s="482"/>
      <c r="V117" s="488"/>
      <c r="W117" s="490"/>
      <c r="X117" s="482"/>
      <c r="Y117" s="482"/>
      <c r="Z117" s="482"/>
      <c r="AA117" s="482"/>
      <c r="AB117" s="482"/>
      <c r="AC117" s="482"/>
      <c r="AD117" s="482"/>
      <c r="AE117" s="483"/>
      <c r="AF117" s="339"/>
      <c r="AG117" s="482"/>
      <c r="AH117" s="482"/>
      <c r="AI117" s="482"/>
      <c r="AJ117" s="482"/>
      <c r="AK117" s="482"/>
      <c r="AL117" s="482"/>
      <c r="AM117" s="482"/>
      <c r="AN117" s="488"/>
    </row>
    <row r="118" spans="1:40" x14ac:dyDescent="0.3">
      <c r="A118" s="899" t="s">
        <v>95</v>
      </c>
      <c r="B118" s="900"/>
      <c r="C118" s="900"/>
      <c r="D118" s="900"/>
      <c r="E118" s="493">
        <f>SUM(E79:E114)</f>
        <v>749</v>
      </c>
      <c r="F118" s="482">
        <f>SUM(F79:F114)</f>
        <v>789</v>
      </c>
      <c r="G118" s="490">
        <f>E118+F118</f>
        <v>1538</v>
      </c>
      <c r="H118" s="493">
        <f>SUM(H79:H114)</f>
        <v>679</v>
      </c>
      <c r="I118" s="482">
        <f>SUM(I79:I114)</f>
        <v>743</v>
      </c>
      <c r="J118" s="490">
        <f>H118+I118</f>
        <v>1422</v>
      </c>
      <c r="K118" s="482">
        <f>H118/E118*100</f>
        <v>90.654205607476641</v>
      </c>
      <c r="L118" s="482">
        <f>I118/F118*100</f>
        <v>94.169835234474021</v>
      </c>
      <c r="M118" s="558">
        <f>(K118+L118)/2</f>
        <v>92.412020420975324</v>
      </c>
      <c r="N118" s="493">
        <f>SUM(N79:N114)</f>
        <v>0</v>
      </c>
      <c r="O118" s="482">
        <f>SUM(O79:O114)</f>
        <v>0</v>
      </c>
      <c r="P118" s="495">
        <f>N118+O118</f>
        <v>0</v>
      </c>
      <c r="Q118" s="482">
        <f>SUM(Q79:Q114)</f>
        <v>0</v>
      </c>
      <c r="R118" s="482">
        <f>SUM(R79:R114)</f>
        <v>0</v>
      </c>
      <c r="S118" s="490">
        <f>Q118+R118</f>
        <v>0</v>
      </c>
      <c r="T118" s="493">
        <f>SUM(T79:T114)</f>
        <v>0</v>
      </c>
      <c r="U118" s="482">
        <f>SUM(U79:U114)</f>
        <v>0</v>
      </c>
      <c r="V118" s="490">
        <f>T118+U118</f>
        <v>0</v>
      </c>
      <c r="W118" s="493">
        <f>SUM(W79:W114)</f>
        <v>16</v>
      </c>
      <c r="X118" s="482">
        <f>SUM(X79:X114)</f>
        <v>23</v>
      </c>
      <c r="Y118" s="495">
        <f>W118+X118</f>
        <v>39</v>
      </c>
      <c r="Z118" s="482">
        <f>SUM(Z79:Z114)</f>
        <v>4</v>
      </c>
      <c r="AA118" s="482">
        <f>SUM(AA79:AA114)</f>
        <v>0</v>
      </c>
      <c r="AB118" s="490">
        <f>Z118+AA118</f>
        <v>4</v>
      </c>
      <c r="AC118" s="493">
        <f>SUM(AC79:AC114)</f>
        <v>20</v>
      </c>
      <c r="AD118" s="482">
        <f>SUM(AD79:AD114)</f>
        <v>23</v>
      </c>
      <c r="AE118" s="490">
        <f>AC118+AD118</f>
        <v>43</v>
      </c>
      <c r="AF118" s="493">
        <f>SUM(AF79:AF114)</f>
        <v>0</v>
      </c>
      <c r="AG118" s="482">
        <f>SUM(AG79:AG114)</f>
        <v>0</v>
      </c>
      <c r="AH118" s="495">
        <f>AF118+AG118</f>
        <v>0</v>
      </c>
      <c r="AI118" s="482">
        <f>SUM(AI79:AI114)</f>
        <v>0</v>
      </c>
      <c r="AJ118" s="482">
        <f>SUM(AJ79:AJ114)</f>
        <v>0</v>
      </c>
      <c r="AK118" s="495">
        <f>AI118+AJ118</f>
        <v>0</v>
      </c>
      <c r="AL118" s="482">
        <f>SUM(AL79:AL114)</f>
        <v>0</v>
      </c>
      <c r="AM118" s="482">
        <f>SUM(AM79:AM114)</f>
        <v>0</v>
      </c>
      <c r="AN118" s="490">
        <f>AL118+AM118</f>
        <v>0</v>
      </c>
    </row>
    <row r="119" spans="1:40" x14ac:dyDescent="0.3">
      <c r="A119" s="899" t="s">
        <v>96</v>
      </c>
      <c r="B119" s="900"/>
      <c r="C119" s="900"/>
      <c r="D119" s="900"/>
      <c r="E119" s="339"/>
      <c r="F119" s="482"/>
      <c r="G119" s="488"/>
      <c r="H119" s="490"/>
      <c r="I119" s="482"/>
      <c r="J119" s="482"/>
      <c r="K119" s="473"/>
      <c r="L119" s="473"/>
      <c r="M119" s="494"/>
      <c r="N119" s="339"/>
      <c r="O119" s="482"/>
      <c r="P119" s="482"/>
      <c r="Q119" s="482"/>
      <c r="R119" s="482"/>
      <c r="S119" s="482"/>
      <c r="T119" s="482"/>
      <c r="U119" s="482"/>
      <c r="V119" s="488"/>
      <c r="W119" s="490"/>
      <c r="X119" s="482"/>
      <c r="Y119" s="482"/>
      <c r="Z119" s="482"/>
      <c r="AA119" s="482"/>
      <c r="AB119" s="482"/>
      <c r="AC119" s="482"/>
      <c r="AD119" s="482"/>
      <c r="AE119" s="483"/>
      <c r="AF119" s="339"/>
      <c r="AG119" s="482"/>
      <c r="AH119" s="482"/>
      <c r="AI119" s="482"/>
      <c r="AJ119" s="482"/>
      <c r="AK119" s="482"/>
      <c r="AL119" s="482"/>
      <c r="AM119" s="482"/>
      <c r="AN119" s="488"/>
    </row>
    <row r="120" spans="1:40" x14ac:dyDescent="0.3">
      <c r="A120" s="899" t="s">
        <v>97</v>
      </c>
      <c r="B120" s="900"/>
      <c r="C120" s="900"/>
      <c r="D120" s="900"/>
      <c r="E120" s="339"/>
      <c r="F120" s="482"/>
      <c r="G120" s="488"/>
      <c r="H120" s="490"/>
      <c r="I120" s="482"/>
      <c r="J120" s="482"/>
      <c r="K120" s="482"/>
      <c r="L120" s="482"/>
      <c r="M120" s="483"/>
      <c r="N120" s="339"/>
      <c r="O120" s="482"/>
      <c r="P120" s="482"/>
      <c r="Q120" s="482"/>
      <c r="R120" s="482"/>
      <c r="S120" s="482"/>
      <c r="T120" s="482"/>
      <c r="U120" s="482"/>
      <c r="V120" s="488"/>
      <c r="W120" s="490"/>
      <c r="X120" s="482"/>
      <c r="Y120" s="482"/>
      <c r="Z120" s="482"/>
      <c r="AA120" s="482"/>
      <c r="AB120" s="482"/>
      <c r="AC120" s="482"/>
      <c r="AD120" s="482"/>
      <c r="AE120" s="483"/>
      <c r="AF120" s="339"/>
      <c r="AG120" s="482"/>
      <c r="AH120" s="482"/>
      <c r="AI120" s="482"/>
      <c r="AJ120" s="482"/>
      <c r="AK120" s="482"/>
      <c r="AL120" s="482"/>
      <c r="AM120" s="482"/>
      <c r="AN120" s="488"/>
    </row>
    <row r="121" spans="1:40" x14ac:dyDescent="0.3">
      <c r="A121" s="899" t="s">
        <v>98</v>
      </c>
      <c r="B121" s="900"/>
      <c r="C121" s="900"/>
      <c r="D121" s="900"/>
      <c r="E121" s="339"/>
      <c r="F121" s="482"/>
      <c r="G121" s="488"/>
      <c r="H121" s="490"/>
      <c r="I121" s="482"/>
      <c r="J121" s="482"/>
      <c r="K121" s="482"/>
      <c r="L121" s="482"/>
      <c r="M121" s="483"/>
      <c r="N121" s="339"/>
      <c r="O121" s="482"/>
      <c r="P121" s="482"/>
      <c r="Q121" s="482"/>
      <c r="R121" s="482"/>
      <c r="S121" s="482"/>
      <c r="T121" s="482"/>
      <c r="U121" s="482"/>
      <c r="V121" s="488"/>
      <c r="W121" s="490"/>
      <c r="X121" s="482"/>
      <c r="Y121" s="482"/>
      <c r="Z121" s="482"/>
      <c r="AA121" s="482"/>
      <c r="AB121" s="482"/>
      <c r="AC121" s="482"/>
      <c r="AD121" s="482"/>
      <c r="AE121" s="483"/>
      <c r="AF121" s="339"/>
      <c r="AG121" s="482"/>
      <c r="AH121" s="482"/>
      <c r="AI121" s="482"/>
      <c r="AJ121" s="482"/>
      <c r="AK121" s="482"/>
      <c r="AL121" s="482"/>
      <c r="AM121" s="482"/>
      <c r="AN121" s="488"/>
    </row>
    <row r="122" spans="1:40" x14ac:dyDescent="0.3">
      <c r="A122" s="899" t="s">
        <v>99</v>
      </c>
      <c r="B122" s="900"/>
      <c r="C122" s="900"/>
      <c r="D122" s="900"/>
      <c r="E122" s="339"/>
      <c r="F122" s="482"/>
      <c r="G122" s="488"/>
      <c r="H122" s="490"/>
      <c r="I122" s="482"/>
      <c r="J122" s="482"/>
      <c r="K122" s="482"/>
      <c r="L122" s="482"/>
      <c r="M122" s="483"/>
      <c r="N122" s="339"/>
      <c r="O122" s="482"/>
      <c r="P122" s="482"/>
      <c r="Q122" s="482"/>
      <c r="R122" s="482"/>
      <c r="S122" s="482"/>
      <c r="T122" s="482"/>
      <c r="U122" s="482"/>
      <c r="V122" s="488"/>
      <c r="W122" s="490"/>
      <c r="X122" s="482"/>
      <c r="Y122" s="482"/>
      <c r="Z122" s="482"/>
      <c r="AA122" s="482"/>
      <c r="AB122" s="482"/>
      <c r="AC122" s="482"/>
      <c r="AD122" s="482"/>
      <c r="AE122" s="483"/>
      <c r="AF122" s="339"/>
      <c r="AG122" s="482"/>
      <c r="AH122" s="482"/>
      <c r="AI122" s="482"/>
      <c r="AJ122" s="482"/>
      <c r="AK122" s="482"/>
      <c r="AL122" s="482"/>
      <c r="AM122" s="482"/>
      <c r="AN122" s="488"/>
    </row>
    <row r="123" spans="1:40" ht="17.25" thickBot="1" x14ac:dyDescent="0.35">
      <c r="A123" s="907" t="s">
        <v>42</v>
      </c>
      <c r="B123" s="908"/>
      <c r="C123" s="908"/>
      <c r="D123" s="908"/>
      <c r="E123" s="509"/>
      <c r="F123" s="510"/>
      <c r="G123" s="511"/>
      <c r="H123" s="512"/>
      <c r="I123" s="510"/>
      <c r="J123" s="510"/>
      <c r="K123" s="510"/>
      <c r="L123" s="510"/>
      <c r="M123" s="513"/>
      <c r="N123" s="509"/>
      <c r="O123" s="510"/>
      <c r="P123" s="510"/>
      <c r="Q123" s="510"/>
      <c r="R123" s="510"/>
      <c r="S123" s="510"/>
      <c r="T123" s="510"/>
      <c r="U123" s="510"/>
      <c r="V123" s="511"/>
      <c r="W123" s="512"/>
      <c r="X123" s="510"/>
      <c r="Y123" s="510"/>
      <c r="Z123" s="510"/>
      <c r="AA123" s="510"/>
      <c r="AB123" s="510"/>
      <c r="AC123" s="510"/>
      <c r="AD123" s="510"/>
      <c r="AE123" s="513"/>
      <c r="AF123" s="509"/>
      <c r="AG123" s="510"/>
      <c r="AH123" s="510"/>
      <c r="AI123" s="510"/>
      <c r="AJ123" s="510"/>
      <c r="AK123" s="510"/>
      <c r="AL123" s="510"/>
      <c r="AM123" s="510"/>
      <c r="AN123" s="511"/>
    </row>
    <row r="124" spans="1:40" ht="18" thickTop="1" thickBot="1" x14ac:dyDescent="0.35">
      <c r="A124" s="939" t="s">
        <v>3</v>
      </c>
      <c r="B124" s="940"/>
      <c r="C124" s="940"/>
      <c r="D124" s="940"/>
      <c r="E124" s="514"/>
      <c r="F124" s="515"/>
      <c r="G124" s="516"/>
      <c r="H124" s="515"/>
      <c r="I124" s="559"/>
      <c r="J124" s="559"/>
      <c r="K124" s="559"/>
      <c r="L124" s="559"/>
      <c r="M124" s="560"/>
      <c r="N124" s="514"/>
      <c r="O124" s="559"/>
      <c r="P124" s="559"/>
      <c r="Q124" s="559"/>
      <c r="R124" s="559"/>
      <c r="S124" s="559"/>
      <c r="T124" s="559"/>
      <c r="U124" s="559"/>
      <c r="V124" s="498"/>
      <c r="W124" s="515"/>
      <c r="X124" s="559"/>
      <c r="Y124" s="559"/>
      <c r="Z124" s="559"/>
      <c r="AA124" s="559"/>
      <c r="AB124" s="559"/>
      <c r="AC124" s="559"/>
      <c r="AD124" s="559"/>
      <c r="AE124" s="560"/>
      <c r="AF124" s="514"/>
      <c r="AG124" s="559"/>
      <c r="AH124" s="559"/>
      <c r="AI124" s="559"/>
      <c r="AJ124" s="559"/>
      <c r="AK124" s="559"/>
      <c r="AL124" s="559"/>
      <c r="AM124" s="559"/>
      <c r="AN124" s="498"/>
    </row>
    <row r="125" spans="1:40" x14ac:dyDescent="0.3">
      <c r="A125" s="561" t="s">
        <v>53</v>
      </c>
      <c r="B125" s="562"/>
      <c r="C125" s="562"/>
      <c r="D125" s="562"/>
      <c r="E125" s="563"/>
      <c r="F125" s="563"/>
      <c r="G125" s="563"/>
      <c r="H125" s="563"/>
      <c r="I125" s="563"/>
      <c r="J125" s="563"/>
      <c r="K125" s="563"/>
      <c r="L125" s="563"/>
      <c r="M125" s="563"/>
      <c r="N125" s="563"/>
      <c r="O125" s="563"/>
      <c r="P125" s="563"/>
      <c r="Q125" s="563"/>
      <c r="R125" s="563"/>
      <c r="S125" s="563"/>
      <c r="T125" s="563"/>
      <c r="U125" s="563"/>
      <c r="V125" s="563"/>
      <c r="W125" s="564"/>
      <c r="X125" s="564"/>
      <c r="Y125" s="564"/>
      <c r="Z125" s="564"/>
      <c r="AA125" s="564"/>
      <c r="AB125" s="564"/>
      <c r="AC125" s="564"/>
      <c r="AD125" s="564"/>
      <c r="AE125" s="564"/>
      <c r="AF125" s="564"/>
      <c r="AG125" s="564"/>
      <c r="AH125" s="564"/>
      <c r="AI125" s="564"/>
      <c r="AJ125" s="564"/>
      <c r="AK125" s="564"/>
      <c r="AL125" s="564"/>
      <c r="AM125" s="564"/>
      <c r="AN125" s="564"/>
    </row>
    <row r="126" spans="1:40" x14ac:dyDescent="0.3">
      <c r="A126" s="941" t="s">
        <v>248</v>
      </c>
      <c r="B126" s="941"/>
      <c r="C126" s="941"/>
      <c r="D126" s="941"/>
      <c r="E126" s="941"/>
      <c r="F126" s="941"/>
      <c r="G126" s="941"/>
      <c r="H126" s="941"/>
      <c r="I126" s="941"/>
      <c r="J126" s="941"/>
      <c r="K126" s="941"/>
      <c r="L126" s="941"/>
      <c r="M126" s="941"/>
      <c r="N126" s="941"/>
      <c r="O126" s="941"/>
      <c r="P126" s="941"/>
      <c r="Q126" s="941"/>
      <c r="R126" s="941"/>
      <c r="S126" s="941"/>
      <c r="T126" s="941"/>
      <c r="U126" s="941"/>
      <c r="V126" s="941"/>
      <c r="W126" s="564"/>
      <c r="X126" s="564"/>
      <c r="Y126" s="564"/>
      <c r="Z126" s="564"/>
      <c r="AA126" s="564"/>
      <c r="AB126" s="564"/>
      <c r="AC126" s="564"/>
      <c r="AD126" s="564"/>
      <c r="AE126" s="564"/>
      <c r="AF126" s="564"/>
      <c r="AG126" s="564"/>
      <c r="AH126" s="564"/>
      <c r="AI126" s="564"/>
      <c r="AJ126" s="564"/>
      <c r="AK126" s="564"/>
      <c r="AL126" s="564"/>
      <c r="AM126" s="564"/>
      <c r="AN126" s="564"/>
    </row>
    <row r="127" spans="1:40" x14ac:dyDescent="0.3">
      <c r="A127" s="564" t="s">
        <v>249</v>
      </c>
      <c r="B127" s="564"/>
      <c r="C127" s="564"/>
      <c r="D127" s="564"/>
      <c r="E127" s="564"/>
      <c r="F127" s="564"/>
      <c r="G127" s="564"/>
      <c r="H127" s="564"/>
      <c r="I127" s="564"/>
      <c r="J127" s="564"/>
      <c r="K127" s="564"/>
      <c r="L127" s="564"/>
      <c r="M127" s="564"/>
      <c r="N127" s="564"/>
      <c r="O127" s="564"/>
      <c r="P127" s="564"/>
      <c r="Q127" s="564"/>
      <c r="R127" s="564"/>
      <c r="S127" s="564"/>
      <c r="T127" s="564"/>
      <c r="U127" s="564"/>
      <c r="V127" s="564"/>
      <c r="W127" s="565"/>
      <c r="X127" s="565"/>
      <c r="Y127" s="565"/>
      <c r="Z127" s="565"/>
      <c r="AA127" s="565"/>
      <c r="AB127" s="564"/>
      <c r="AC127" s="566"/>
      <c r="AD127" s="566"/>
      <c r="AE127" s="566"/>
      <c r="AF127" s="563"/>
      <c r="AG127" s="563"/>
      <c r="AH127" s="563"/>
      <c r="AI127" s="99"/>
      <c r="AJ127" s="99"/>
      <c r="AK127" s="99"/>
      <c r="AL127" s="99"/>
      <c r="AM127" s="115"/>
      <c r="AN127" s="115"/>
    </row>
    <row r="128" spans="1:40" x14ac:dyDescent="0.3">
      <c r="A128" s="564"/>
      <c r="B128" s="564"/>
      <c r="C128" s="564"/>
      <c r="D128" s="564"/>
      <c r="E128" s="564"/>
      <c r="F128" s="564"/>
      <c r="G128" s="564"/>
      <c r="H128" s="564"/>
      <c r="I128" s="564"/>
      <c r="J128" s="564"/>
      <c r="K128" s="564"/>
      <c r="L128" s="564"/>
      <c r="M128" s="564"/>
      <c r="N128" s="564"/>
      <c r="O128" s="564"/>
      <c r="P128" s="564"/>
      <c r="Q128" s="564"/>
      <c r="R128" s="564"/>
      <c r="S128" s="564"/>
      <c r="T128" s="564"/>
      <c r="U128" s="564"/>
      <c r="V128" s="564"/>
      <c r="W128" s="565"/>
      <c r="X128" s="565"/>
      <c r="Y128" s="565"/>
      <c r="Z128" s="565"/>
      <c r="AA128" s="565"/>
      <c r="AB128" s="564"/>
      <c r="AC128" s="566"/>
      <c r="AD128" s="566"/>
      <c r="AE128" s="566"/>
      <c r="AF128" s="563"/>
      <c r="AG128" s="563"/>
      <c r="AH128" s="563"/>
      <c r="AI128" s="99"/>
      <c r="AJ128" s="99"/>
      <c r="AK128" s="99"/>
      <c r="AL128" s="99"/>
      <c r="AM128" s="115"/>
      <c r="AN128" s="115"/>
    </row>
    <row r="129" spans="1:40" ht="21" x14ac:dyDescent="0.35">
      <c r="A129" s="523" t="s">
        <v>153</v>
      </c>
      <c r="B129" s="523"/>
      <c r="C129" s="524"/>
      <c r="D129" s="525"/>
      <c r="E129" s="526"/>
      <c r="F129" s="526"/>
      <c r="G129" s="525"/>
      <c r="H129" s="525"/>
      <c r="I129" s="525"/>
      <c r="J129" s="525"/>
      <c r="K129" s="525"/>
      <c r="L129" s="525"/>
      <c r="M129" s="525"/>
      <c r="N129" s="525"/>
      <c r="O129" s="525"/>
      <c r="P129" s="525"/>
      <c r="Q129" s="525"/>
      <c r="R129" s="525"/>
      <c r="S129" s="525"/>
      <c r="T129" s="525"/>
      <c r="U129" s="525"/>
      <c r="V129" s="525"/>
      <c r="W129" s="525"/>
      <c r="X129" s="525"/>
      <c r="Y129" s="525"/>
      <c r="Z129" s="525"/>
      <c r="AA129" s="525"/>
      <c r="AB129" s="525"/>
      <c r="AC129" s="525"/>
      <c r="AD129" s="525"/>
      <c r="AE129" s="525"/>
      <c r="AF129" s="525"/>
      <c r="AG129" s="563"/>
      <c r="AH129" s="563"/>
      <c r="AI129" s="99"/>
      <c r="AJ129" s="99"/>
      <c r="AK129" s="99"/>
      <c r="AL129" s="99"/>
      <c r="AM129" s="115"/>
      <c r="AN129" s="115"/>
    </row>
    <row r="130" spans="1:40" ht="16.5" customHeight="1" x14ac:dyDescent="0.35">
      <c r="A130" s="529"/>
      <c r="B130" s="529"/>
      <c r="C130" s="529"/>
      <c r="D130" s="525"/>
      <c r="E130" s="526"/>
      <c r="F130" s="526"/>
      <c r="G130" s="525"/>
      <c r="H130" s="525"/>
      <c r="I130" s="525"/>
      <c r="J130" s="525"/>
      <c r="K130" s="525"/>
      <c r="L130" s="525"/>
      <c r="M130" s="525"/>
      <c r="N130" s="525"/>
      <c r="O130" s="525"/>
      <c r="P130" s="525"/>
      <c r="Q130" s="525"/>
      <c r="R130" s="525"/>
      <c r="S130" s="525"/>
      <c r="T130" s="525"/>
      <c r="U130" s="525"/>
      <c r="V130" s="530" t="s">
        <v>678</v>
      </c>
      <c r="W130" s="525"/>
      <c r="X130" s="525"/>
      <c r="Y130" s="525"/>
      <c r="Z130" s="525"/>
      <c r="AA130" s="525"/>
      <c r="AB130" s="525"/>
      <c r="AC130" s="525"/>
      <c r="AD130" s="525"/>
      <c r="AE130" s="525"/>
      <c r="AF130" s="525"/>
      <c r="AG130" s="563"/>
      <c r="AH130" s="563"/>
      <c r="AI130" s="99"/>
      <c r="AJ130" s="99"/>
      <c r="AK130" s="99"/>
      <c r="AL130" s="99"/>
      <c r="AM130" s="115"/>
      <c r="AN130" s="115"/>
    </row>
    <row r="131" spans="1:40" ht="21" x14ac:dyDescent="0.35">
      <c r="A131" s="898" t="s">
        <v>679</v>
      </c>
      <c r="B131" s="898"/>
      <c r="C131" s="898"/>
      <c r="D131" s="898"/>
      <c r="E131" s="526"/>
      <c r="F131" s="526"/>
      <c r="G131" s="525"/>
      <c r="H131" s="525"/>
      <c r="I131" s="525"/>
      <c r="J131" s="525"/>
      <c r="K131" s="525"/>
      <c r="L131" s="525"/>
      <c r="M131" s="525"/>
      <c r="N131" s="525"/>
      <c r="O131" s="525"/>
      <c r="P131" s="525"/>
      <c r="Q131" s="525"/>
      <c r="R131" s="525"/>
      <c r="S131" s="525"/>
      <c r="T131" s="525"/>
      <c r="U131" s="525"/>
      <c r="V131" s="526"/>
      <c r="W131" s="525"/>
      <c r="X131" s="525"/>
      <c r="Y131" s="525"/>
      <c r="Z131" s="525"/>
      <c r="AA131" s="525"/>
      <c r="AB131" s="525"/>
      <c r="AC131" s="525"/>
      <c r="AD131" s="525"/>
      <c r="AE131" s="525"/>
      <c r="AF131" s="525"/>
      <c r="AG131" s="563"/>
      <c r="AH131" s="563"/>
      <c r="AI131" s="99"/>
      <c r="AJ131" s="99"/>
      <c r="AK131" s="99"/>
      <c r="AL131" s="99"/>
      <c r="AM131" s="115"/>
      <c r="AN131" s="115"/>
    </row>
    <row r="132" spans="1:40" ht="21" x14ac:dyDescent="0.35">
      <c r="A132" s="913" t="s">
        <v>682</v>
      </c>
      <c r="B132" s="913"/>
      <c r="C132" s="531"/>
      <c r="D132" s="524"/>
      <c r="E132" s="526"/>
      <c r="F132" s="526"/>
      <c r="G132" s="524"/>
      <c r="H132" s="524"/>
      <c r="I132" s="524"/>
      <c r="J132" s="524"/>
      <c r="K132" s="524"/>
      <c r="L132" s="524"/>
      <c r="M132" s="524"/>
      <c r="N132" s="524"/>
      <c r="O132" s="524"/>
      <c r="P132" s="524"/>
      <c r="Q132" s="524"/>
      <c r="R132" s="524"/>
      <c r="S132" s="524"/>
      <c r="T132" s="524"/>
      <c r="U132" s="524"/>
      <c r="V132" s="525"/>
      <c r="W132" s="525"/>
      <c r="X132" s="525"/>
      <c r="Y132" s="525"/>
      <c r="Z132" s="525"/>
      <c r="AA132" s="525"/>
      <c r="AB132" s="525"/>
      <c r="AC132" s="525"/>
      <c r="AD132" s="525"/>
      <c r="AE132" s="524"/>
      <c r="AF132" s="524"/>
      <c r="AG132" s="143"/>
      <c r="AH132" s="143"/>
      <c r="AI132" s="96"/>
      <c r="AJ132" s="96"/>
      <c r="AK132" s="96"/>
      <c r="AL132" s="96"/>
      <c r="AM132" s="89"/>
      <c r="AN132" s="89"/>
    </row>
    <row r="133" spans="1:40" ht="21" x14ac:dyDescent="0.35">
      <c r="A133" s="526"/>
      <c r="B133" s="526"/>
      <c r="C133" s="533"/>
      <c r="D133" s="533"/>
      <c r="E133" s="524"/>
      <c r="F133" s="524"/>
      <c r="G133" s="524"/>
      <c r="H133" s="524"/>
      <c r="I133" s="524"/>
      <c r="J133" s="524"/>
      <c r="K133" s="524"/>
      <c r="L133" s="524"/>
      <c r="M133" s="524"/>
      <c r="N133" s="524"/>
      <c r="O133" s="524"/>
      <c r="P133" s="524"/>
      <c r="Q133" s="524"/>
      <c r="R133" s="524"/>
      <c r="S133" s="524"/>
      <c r="T133" s="524"/>
      <c r="U133" s="524"/>
      <c r="V133" s="524"/>
      <c r="W133" s="524"/>
      <c r="X133" s="914" t="s">
        <v>680</v>
      </c>
      <c r="Y133" s="914"/>
      <c r="Z133" s="914"/>
      <c r="AA133" s="914"/>
      <c r="AB133" s="914"/>
      <c r="AC133" s="914"/>
      <c r="AD133" s="914"/>
      <c r="AE133" s="914"/>
      <c r="AF133" s="914"/>
      <c r="AG133" s="567"/>
      <c r="AH133" s="567"/>
      <c r="AI133" s="567"/>
      <c r="AJ133" s="124"/>
    </row>
    <row r="134" spans="1:40" ht="21" x14ac:dyDescent="0.35">
      <c r="A134" s="526"/>
      <c r="B134" s="526"/>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35" t="s">
        <v>681</v>
      </c>
      <c r="Y134" s="535"/>
      <c r="Z134" s="535"/>
      <c r="AA134" s="535"/>
      <c r="AB134" s="535"/>
      <c r="AC134" s="535"/>
      <c r="AD134" s="535"/>
      <c r="AE134" s="535"/>
      <c r="AF134" s="535"/>
      <c r="AG134" s="567"/>
      <c r="AH134" s="567"/>
      <c r="AI134" s="567"/>
    </row>
    <row r="135" spans="1:40" ht="20.25" x14ac:dyDescent="0.3">
      <c r="A135" s="526"/>
      <c r="B135" s="526"/>
      <c r="C135" s="526"/>
      <c r="D135" s="526"/>
      <c r="E135" s="526"/>
      <c r="F135" s="526"/>
      <c r="G135" s="526"/>
      <c r="H135" s="526"/>
      <c r="I135" s="526"/>
      <c r="J135" s="526"/>
      <c r="K135" s="526"/>
      <c r="L135" s="526"/>
      <c r="M135" s="526"/>
      <c r="N135" s="526"/>
      <c r="O135" s="526"/>
      <c r="P135" s="526"/>
      <c r="Q135" s="526"/>
      <c r="R135" s="526"/>
      <c r="S135" s="526"/>
      <c r="T135" s="526"/>
      <c r="U135" s="526"/>
      <c r="V135" s="526"/>
      <c r="W135" s="526"/>
      <c r="X135" s="526"/>
      <c r="Y135" s="526"/>
      <c r="Z135" s="526"/>
      <c r="AA135" s="526"/>
      <c r="AB135" s="526"/>
      <c r="AC135" s="526"/>
      <c r="AD135" s="526"/>
      <c r="AE135" s="526"/>
      <c r="AF135" s="526"/>
      <c r="AG135" s="567"/>
      <c r="AH135" s="567"/>
      <c r="AI135" s="567"/>
    </row>
    <row r="136" spans="1:40" ht="20.25" x14ac:dyDescent="0.3">
      <c r="A136" s="526"/>
      <c r="B136" s="526"/>
      <c r="C136" s="526"/>
      <c r="D136" s="526"/>
      <c r="E136" s="526"/>
      <c r="F136" s="526"/>
      <c r="G136" s="526"/>
      <c r="H136" s="526"/>
      <c r="I136" s="526"/>
      <c r="J136" s="526"/>
      <c r="K136" s="526"/>
      <c r="L136" s="526"/>
      <c r="M136" s="526"/>
      <c r="N136" s="526"/>
      <c r="O136" s="526"/>
      <c r="P136" s="526"/>
      <c r="Q136" s="526"/>
      <c r="R136" s="526"/>
      <c r="S136" s="526"/>
      <c r="T136" s="526"/>
      <c r="U136" s="526"/>
      <c r="V136" s="526"/>
      <c r="W136" s="526"/>
      <c r="X136" s="526"/>
      <c r="Y136" s="526"/>
      <c r="Z136" s="526"/>
      <c r="AA136" s="526"/>
      <c r="AB136" s="526"/>
      <c r="AC136" s="526"/>
      <c r="AD136" s="526"/>
      <c r="AE136" s="526"/>
      <c r="AF136" s="526"/>
      <c r="AG136" s="567"/>
      <c r="AH136" s="567"/>
      <c r="AI136" s="567"/>
    </row>
    <row r="137" spans="1:40" ht="20.25" x14ac:dyDescent="0.3">
      <c r="A137" s="526"/>
      <c r="B137" s="526"/>
      <c r="C137" s="526"/>
      <c r="D137" s="526"/>
      <c r="E137" s="526"/>
      <c r="F137" s="526"/>
      <c r="G137" s="526"/>
      <c r="H137" s="526"/>
      <c r="I137" s="526"/>
      <c r="J137" s="526"/>
      <c r="K137" s="526"/>
      <c r="L137" s="526"/>
      <c r="M137" s="526"/>
      <c r="N137" s="526"/>
      <c r="O137" s="526"/>
      <c r="P137" s="526"/>
      <c r="Q137" s="526"/>
      <c r="R137" s="526"/>
      <c r="S137" s="526"/>
      <c r="T137" s="526"/>
      <c r="U137" s="526"/>
      <c r="V137" s="526"/>
      <c r="W137" s="526"/>
      <c r="X137" s="937"/>
      <c r="Y137" s="937"/>
      <c r="Z137" s="937"/>
      <c r="AA137" s="937"/>
      <c r="AB137" s="937"/>
      <c r="AC137" s="937"/>
      <c r="AD137" s="937"/>
      <c r="AE137" s="937"/>
      <c r="AF137" s="937"/>
      <c r="AG137" s="568"/>
      <c r="AH137" s="568"/>
      <c r="AI137" s="568"/>
    </row>
    <row r="138" spans="1:40" ht="20.25" x14ac:dyDescent="0.3">
      <c r="A138" s="526"/>
      <c r="B138" s="526"/>
      <c r="C138" s="526"/>
      <c r="D138" s="526"/>
      <c r="E138" s="526"/>
      <c r="F138" s="526"/>
      <c r="G138" s="526"/>
      <c r="H138" s="526"/>
      <c r="I138" s="526"/>
      <c r="J138" s="526"/>
      <c r="K138" s="526"/>
      <c r="L138" s="526"/>
      <c r="M138" s="526"/>
      <c r="N138" s="526"/>
      <c r="O138" s="526"/>
      <c r="P138" s="526"/>
      <c r="Q138" s="526"/>
      <c r="R138" s="526"/>
      <c r="S138" s="526"/>
      <c r="T138" s="526"/>
      <c r="U138" s="526"/>
      <c r="V138" s="526"/>
      <c r="W138" s="526"/>
      <c r="X138" s="938"/>
      <c r="Y138" s="938"/>
      <c r="Z138" s="938"/>
      <c r="AA138" s="938"/>
      <c r="AB138" s="938"/>
      <c r="AC138" s="938"/>
      <c r="AD138" s="938"/>
      <c r="AE138" s="938"/>
      <c r="AF138" s="938"/>
      <c r="AG138" s="569"/>
      <c r="AH138" s="569"/>
      <c r="AI138" s="569"/>
    </row>
    <row r="139" spans="1:40" ht="27" x14ac:dyDescent="0.35">
      <c r="A139" s="896" t="s">
        <v>162</v>
      </c>
      <c r="B139" s="896"/>
      <c r="C139" s="896"/>
      <c r="D139" s="896"/>
      <c r="E139" s="896"/>
      <c r="F139" s="896"/>
      <c r="G139" s="896"/>
      <c r="H139" s="896"/>
      <c r="I139" s="896"/>
      <c r="J139" s="896"/>
      <c r="K139" s="896"/>
      <c r="L139" s="896"/>
      <c r="M139" s="896"/>
      <c r="N139" s="896"/>
      <c r="O139" s="896"/>
      <c r="P139" s="896"/>
      <c r="Q139" s="896"/>
      <c r="R139" s="896"/>
      <c r="S139" s="896"/>
      <c r="T139" s="896"/>
      <c r="U139" s="896"/>
      <c r="V139" s="896"/>
      <c r="W139" s="896"/>
      <c r="X139" s="896"/>
      <c r="Y139" s="896"/>
      <c r="Z139" s="896"/>
      <c r="AA139" s="896"/>
      <c r="AB139" s="896"/>
      <c r="AC139" s="896"/>
      <c r="AD139" s="896"/>
      <c r="AE139" s="896"/>
      <c r="AF139" s="896"/>
      <c r="AG139" s="896"/>
      <c r="AH139" s="896"/>
      <c r="AI139" s="896"/>
      <c r="AJ139" s="896"/>
      <c r="AK139" s="896"/>
      <c r="AL139" s="896"/>
      <c r="AM139" s="896"/>
      <c r="AN139" s="896"/>
    </row>
    <row r="140" spans="1:40" x14ac:dyDescent="0.3">
      <c r="A140" s="844" t="s">
        <v>250</v>
      </c>
      <c r="B140" s="844"/>
      <c r="C140" s="844"/>
      <c r="D140" s="844"/>
      <c r="E140" s="844"/>
      <c r="F140" s="844"/>
      <c r="G140" s="844"/>
      <c r="H140" s="844"/>
      <c r="I140" s="844"/>
      <c r="J140" s="844"/>
      <c r="K140" s="844"/>
      <c r="L140" s="844"/>
      <c r="M140" s="844"/>
      <c r="N140" s="844"/>
      <c r="O140" s="844"/>
      <c r="P140" s="844"/>
      <c r="Q140" s="844"/>
      <c r="R140" s="844"/>
      <c r="S140" s="844"/>
      <c r="T140" s="844"/>
      <c r="U140" s="844"/>
      <c r="V140" s="844"/>
      <c r="W140" s="844"/>
      <c r="X140" s="844"/>
      <c r="Y140" s="844"/>
      <c r="Z140" s="844"/>
      <c r="AA140" s="844"/>
      <c r="AB140" s="844"/>
      <c r="AC140" s="844"/>
      <c r="AD140" s="844"/>
      <c r="AE140" s="844"/>
      <c r="AF140" s="844"/>
      <c r="AG140" s="844"/>
      <c r="AH140" s="844"/>
      <c r="AI140" s="844"/>
      <c r="AJ140" s="844"/>
      <c r="AK140" s="844"/>
      <c r="AL140" s="844"/>
      <c r="AM140" s="844"/>
      <c r="AN140" s="844"/>
    </row>
    <row r="141" spans="1:40" ht="18.75" x14ac:dyDescent="0.3">
      <c r="B141" s="151"/>
      <c r="C141" s="151"/>
      <c r="AG141" s="151"/>
      <c r="AH141" s="151"/>
      <c r="AI141" s="151"/>
      <c r="AJ141" s="151"/>
      <c r="AK141" s="151"/>
      <c r="AL141" s="151"/>
      <c r="AM141" s="151"/>
      <c r="AN141" s="151"/>
    </row>
    <row r="142" spans="1:40" ht="18.75" x14ac:dyDescent="0.3">
      <c r="A142" s="96"/>
      <c r="B142" s="89"/>
      <c r="C142" s="320" t="s">
        <v>170</v>
      </c>
      <c r="D142" s="887">
        <v>305336</v>
      </c>
      <c r="E142" s="892"/>
      <c r="F142" s="888"/>
      <c r="G142" s="895" t="s">
        <v>167</v>
      </c>
      <c r="H142" s="894"/>
      <c r="I142" s="887" t="s">
        <v>377</v>
      </c>
      <c r="J142" s="888"/>
      <c r="K142" s="212"/>
      <c r="L142" s="895" t="s">
        <v>168</v>
      </c>
      <c r="M142" s="894"/>
      <c r="N142" s="889" t="s">
        <v>358</v>
      </c>
      <c r="O142" s="890"/>
      <c r="P142" s="890"/>
      <c r="Q142" s="890"/>
      <c r="R142" s="890"/>
      <c r="S142" s="890"/>
      <c r="T142" s="890"/>
      <c r="U142" s="891"/>
      <c r="V142" s="151"/>
      <c r="W142" s="895" t="s">
        <v>169</v>
      </c>
      <c r="X142" s="894"/>
      <c r="Y142" s="213"/>
      <c r="Z142" s="214"/>
      <c r="AA142" s="214"/>
      <c r="AB142" s="538"/>
      <c r="AC142" s="538" t="s">
        <v>300</v>
      </c>
      <c r="AD142" s="214"/>
      <c r="AE142" s="214"/>
      <c r="AF142" s="215"/>
      <c r="AG142" s="211"/>
      <c r="AH142" s="211"/>
      <c r="AI142" s="211"/>
      <c r="AJ142" s="211"/>
      <c r="AK142" s="211"/>
      <c r="AL142" s="211"/>
      <c r="AM142" s="211"/>
      <c r="AN142" s="211"/>
    </row>
    <row r="143" spans="1:40" ht="18" x14ac:dyDescent="0.3">
      <c r="A143" s="96"/>
      <c r="B143" s="211"/>
      <c r="C143" s="318"/>
      <c r="D143" s="318"/>
      <c r="E143" s="318"/>
      <c r="F143" s="211"/>
      <c r="G143" s="211"/>
      <c r="H143" s="211"/>
      <c r="I143" s="211"/>
      <c r="J143" s="211"/>
      <c r="K143" s="211"/>
      <c r="L143" s="211"/>
      <c r="M143" s="211"/>
      <c r="N143" s="211"/>
      <c r="O143" s="211"/>
      <c r="P143" s="211"/>
      <c r="Q143" s="211"/>
      <c r="R143" s="211"/>
      <c r="S143" s="211"/>
      <c r="T143" s="211"/>
      <c r="U143" s="211"/>
      <c r="V143" s="211"/>
      <c r="W143" s="211"/>
      <c r="X143" s="211"/>
      <c r="Y143" s="211"/>
      <c r="Z143" s="211"/>
      <c r="AA143" s="211"/>
      <c r="AB143" s="211"/>
      <c r="AC143" s="211"/>
      <c r="AD143" s="211"/>
      <c r="AE143" s="211"/>
      <c r="AF143" s="211"/>
      <c r="AG143" s="211"/>
      <c r="AH143" s="211"/>
      <c r="AI143" s="211"/>
      <c r="AJ143" s="211"/>
      <c r="AK143" s="211"/>
      <c r="AL143" s="211"/>
      <c r="AM143" s="211"/>
      <c r="AN143" s="211"/>
    </row>
    <row r="144" spans="1:40" ht="18" x14ac:dyDescent="0.3">
      <c r="A144" s="893" t="s">
        <v>171</v>
      </c>
      <c r="B144" s="894"/>
      <c r="C144" s="887" t="s">
        <v>374</v>
      </c>
      <c r="D144" s="892"/>
      <c r="E144" s="892"/>
      <c r="F144" s="892"/>
      <c r="G144" s="892"/>
      <c r="H144" s="892"/>
      <c r="I144" s="892"/>
      <c r="J144" s="892"/>
      <c r="K144" s="892"/>
      <c r="L144" s="892"/>
      <c r="M144" s="892"/>
      <c r="N144" s="892"/>
      <c r="O144" s="892"/>
      <c r="P144" s="888"/>
      <c r="Q144" s="211"/>
      <c r="R144" s="211"/>
      <c r="S144" s="211"/>
      <c r="T144" s="211"/>
      <c r="U144" s="893" t="s">
        <v>166</v>
      </c>
      <c r="V144" s="893"/>
      <c r="W144" s="893"/>
      <c r="X144" s="894"/>
      <c r="Y144" s="887" t="s">
        <v>301</v>
      </c>
      <c r="Z144" s="892"/>
      <c r="AA144" s="892"/>
      <c r="AB144" s="892"/>
      <c r="AC144" s="888"/>
      <c r="AD144" s="211"/>
      <c r="AE144" s="893" t="s">
        <v>208</v>
      </c>
      <c r="AF144" s="893"/>
      <c r="AG144" s="893"/>
      <c r="AH144" s="893"/>
      <c r="AI144" s="894"/>
      <c r="AJ144" s="887" t="s">
        <v>591</v>
      </c>
      <c r="AK144" s="892"/>
      <c r="AL144" s="892"/>
      <c r="AM144" s="892"/>
      <c r="AN144" s="888"/>
    </row>
    <row r="145" spans="1:40" ht="17.25" thickBot="1" x14ac:dyDescent="0.35"/>
    <row r="146" spans="1:40" ht="17.25" thickBot="1" x14ac:dyDescent="0.35">
      <c r="A146" s="869" t="s">
        <v>172</v>
      </c>
      <c r="B146" s="872" t="s">
        <v>173</v>
      </c>
      <c r="C146" s="872" t="s">
        <v>66</v>
      </c>
      <c r="D146" s="944"/>
      <c r="E146" s="872" t="s">
        <v>247</v>
      </c>
      <c r="F146" s="875"/>
      <c r="G146" s="944"/>
      <c r="H146" s="867" t="s">
        <v>142</v>
      </c>
      <c r="I146" s="867"/>
      <c r="J146" s="867"/>
      <c r="K146" s="867"/>
      <c r="L146" s="867"/>
      <c r="M146" s="867"/>
      <c r="N146" s="866" t="s">
        <v>145</v>
      </c>
      <c r="O146" s="867"/>
      <c r="P146" s="867"/>
      <c r="Q146" s="867"/>
      <c r="R146" s="867"/>
      <c r="S146" s="867"/>
      <c r="T146" s="867"/>
      <c r="U146" s="867"/>
      <c r="V146" s="868"/>
      <c r="W146" s="867" t="s">
        <v>41</v>
      </c>
      <c r="X146" s="867"/>
      <c r="Y146" s="867"/>
      <c r="Z146" s="867"/>
      <c r="AA146" s="867"/>
      <c r="AB146" s="867"/>
      <c r="AC146" s="867"/>
      <c r="AD146" s="867"/>
      <c r="AE146" s="867"/>
      <c r="AF146" s="866" t="s">
        <v>40</v>
      </c>
      <c r="AG146" s="867"/>
      <c r="AH146" s="867"/>
      <c r="AI146" s="867"/>
      <c r="AJ146" s="867"/>
      <c r="AK146" s="867"/>
      <c r="AL146" s="867"/>
      <c r="AM146" s="867"/>
      <c r="AN146" s="868"/>
    </row>
    <row r="147" spans="1:40" x14ac:dyDescent="0.3">
      <c r="A147" s="870"/>
      <c r="B147" s="873"/>
      <c r="C147" s="873"/>
      <c r="D147" s="945"/>
      <c r="E147" s="873"/>
      <c r="F147" s="741"/>
      <c r="G147" s="945"/>
      <c r="H147" s="921" t="s">
        <v>199</v>
      </c>
      <c r="I147" s="922"/>
      <c r="J147" s="923"/>
      <c r="K147" s="924" t="s">
        <v>200</v>
      </c>
      <c r="L147" s="924"/>
      <c r="M147" s="925"/>
      <c r="N147" s="884" t="s">
        <v>147</v>
      </c>
      <c r="O147" s="885"/>
      <c r="P147" s="885"/>
      <c r="Q147" s="882" t="s">
        <v>148</v>
      </c>
      <c r="R147" s="880"/>
      <c r="S147" s="881"/>
      <c r="T147" s="882" t="s">
        <v>149</v>
      </c>
      <c r="U147" s="880"/>
      <c r="V147" s="883"/>
      <c r="W147" s="884" t="s">
        <v>147</v>
      </c>
      <c r="X147" s="885"/>
      <c r="Y147" s="885"/>
      <c r="Z147" s="882" t="s">
        <v>148</v>
      </c>
      <c r="AA147" s="880"/>
      <c r="AB147" s="881"/>
      <c r="AC147" s="882" t="s">
        <v>149</v>
      </c>
      <c r="AD147" s="880"/>
      <c r="AE147" s="883"/>
      <c r="AF147" s="884" t="s">
        <v>147</v>
      </c>
      <c r="AG147" s="885"/>
      <c r="AH147" s="885"/>
      <c r="AI147" s="882" t="s">
        <v>148</v>
      </c>
      <c r="AJ147" s="880"/>
      <c r="AK147" s="881"/>
      <c r="AL147" s="882" t="s">
        <v>149</v>
      </c>
      <c r="AM147" s="880"/>
      <c r="AN147" s="883"/>
    </row>
    <row r="148" spans="1:40" ht="17.25" thickBot="1" x14ac:dyDescent="0.35">
      <c r="A148" s="871"/>
      <c r="B148" s="874"/>
      <c r="C148" s="874"/>
      <c r="D148" s="897"/>
      <c r="E148" s="6" t="s">
        <v>1</v>
      </c>
      <c r="F148" s="7" t="s">
        <v>2</v>
      </c>
      <c r="G148" s="8" t="s">
        <v>93</v>
      </c>
      <c r="H148" s="6" t="s">
        <v>1</v>
      </c>
      <c r="I148" s="7" t="s">
        <v>2</v>
      </c>
      <c r="J148" s="7" t="s">
        <v>93</v>
      </c>
      <c r="K148" s="7" t="s">
        <v>1</v>
      </c>
      <c r="L148" s="7" t="s">
        <v>2</v>
      </c>
      <c r="M148" s="9" t="s">
        <v>93</v>
      </c>
      <c r="N148" s="6" t="s">
        <v>1</v>
      </c>
      <c r="O148" s="7" t="s">
        <v>2</v>
      </c>
      <c r="P148" s="7" t="s">
        <v>93</v>
      </c>
      <c r="Q148" s="7" t="s">
        <v>1</v>
      </c>
      <c r="R148" s="7" t="s">
        <v>2</v>
      </c>
      <c r="S148" s="7" t="s">
        <v>93</v>
      </c>
      <c r="T148" s="7" t="s">
        <v>1</v>
      </c>
      <c r="U148" s="7" t="s">
        <v>2</v>
      </c>
      <c r="V148" s="8" t="s">
        <v>93</v>
      </c>
      <c r="W148" s="6" t="s">
        <v>1</v>
      </c>
      <c r="X148" s="7" t="s">
        <v>2</v>
      </c>
      <c r="Y148" s="7" t="s">
        <v>93</v>
      </c>
      <c r="Z148" s="7" t="s">
        <v>1</v>
      </c>
      <c r="AA148" s="7" t="s">
        <v>2</v>
      </c>
      <c r="AB148" s="7" t="s">
        <v>93</v>
      </c>
      <c r="AC148" s="7" t="s">
        <v>1</v>
      </c>
      <c r="AD148" s="7" t="s">
        <v>2</v>
      </c>
      <c r="AE148" s="8" t="s">
        <v>93</v>
      </c>
      <c r="AF148" s="10" t="s">
        <v>1</v>
      </c>
      <c r="AG148" s="7" t="s">
        <v>2</v>
      </c>
      <c r="AH148" s="7" t="s">
        <v>93</v>
      </c>
      <c r="AI148" s="7" t="s">
        <v>1</v>
      </c>
      <c r="AJ148" s="7" t="s">
        <v>2</v>
      </c>
      <c r="AK148" s="7" t="s">
        <v>93</v>
      </c>
      <c r="AL148" s="7" t="s">
        <v>1</v>
      </c>
      <c r="AM148" s="7" t="s">
        <v>2</v>
      </c>
      <c r="AN148" s="8" t="s">
        <v>93</v>
      </c>
    </row>
    <row r="149" spans="1:40" x14ac:dyDescent="0.3">
      <c r="A149" s="491" t="s">
        <v>751</v>
      </c>
      <c r="B149" s="492" t="s">
        <v>752</v>
      </c>
      <c r="C149" s="942" t="s">
        <v>753</v>
      </c>
      <c r="D149" s="943"/>
      <c r="E149" s="482">
        <v>14</v>
      </c>
      <c r="F149" s="482">
        <v>32</v>
      </c>
      <c r="G149" s="478">
        <f>SUM(E149:F149)</f>
        <v>46</v>
      </c>
      <c r="H149" s="472">
        <v>14</v>
      </c>
      <c r="I149" s="473">
        <v>32</v>
      </c>
      <c r="J149" s="475">
        <f>SUM(H149:I149)</f>
        <v>46</v>
      </c>
      <c r="K149" s="614">
        <f>H149/E149*100</f>
        <v>100</v>
      </c>
      <c r="L149" s="613">
        <f>I149/F149*100</f>
        <v>100</v>
      </c>
      <c r="M149" s="474">
        <f>SUM(K149:L149)/2</f>
        <v>100</v>
      </c>
      <c r="N149" s="472"/>
      <c r="O149" s="473"/>
      <c r="P149" s="475">
        <f>SUM(N149:O149)</f>
        <v>0</v>
      </c>
      <c r="Q149" s="476"/>
      <c r="R149" s="473"/>
      <c r="S149" s="475">
        <f>SUM(Q149:R149)</f>
        <v>0</v>
      </c>
      <c r="T149" s="476">
        <f>N149+Q149</f>
        <v>0</v>
      </c>
      <c r="U149" s="473">
        <f>O149+R149</f>
        <v>0</v>
      </c>
      <c r="V149" s="478">
        <f>SUM(T149:U149)</f>
        <v>0</v>
      </c>
      <c r="W149" s="473"/>
      <c r="X149" s="473"/>
      <c r="Y149" s="475">
        <f>SUM(W149:X149)</f>
        <v>0</v>
      </c>
      <c r="Z149" s="473"/>
      <c r="AA149" s="473"/>
      <c r="AB149" s="475">
        <f>SUM(Z149:AA149)</f>
        <v>0</v>
      </c>
      <c r="AC149" s="476">
        <f>W149+Z149</f>
        <v>0</v>
      </c>
      <c r="AD149" s="473">
        <f>X149+AA149</f>
        <v>0</v>
      </c>
      <c r="AE149" s="478">
        <f>SUM(AC149:AD149)</f>
        <v>0</v>
      </c>
      <c r="AF149" s="476"/>
      <c r="AG149" s="473"/>
      <c r="AH149" s="475">
        <f>SUM(AF149:AG149)</f>
        <v>0</v>
      </c>
      <c r="AI149" s="476"/>
      <c r="AJ149" s="473"/>
      <c r="AK149" s="475">
        <f>SUM(AI149:AJ149)</f>
        <v>0</v>
      </c>
      <c r="AL149" s="476">
        <f>AF149+AI149</f>
        <v>0</v>
      </c>
      <c r="AM149" s="473">
        <f>AG149+AJ149</f>
        <v>0</v>
      </c>
      <c r="AN149" s="478">
        <f>SUM(AL149:AM149)</f>
        <v>0</v>
      </c>
    </row>
    <row r="150" spans="1:40" x14ac:dyDescent="0.3">
      <c r="A150" s="491" t="s">
        <v>751</v>
      </c>
      <c r="B150" s="493" t="s">
        <v>754</v>
      </c>
      <c r="C150" s="946" t="s">
        <v>755</v>
      </c>
      <c r="D150" s="947"/>
      <c r="E150" s="482">
        <v>8</v>
      </c>
      <c r="F150" s="482">
        <v>41</v>
      </c>
      <c r="G150" s="478">
        <f t="shared" ref="G150:G165" si="69">SUM(E150:F150)</f>
        <v>49</v>
      </c>
      <c r="H150" s="339">
        <v>8</v>
      </c>
      <c r="I150" s="482">
        <v>41</v>
      </c>
      <c r="J150" s="473">
        <f t="shared" ref="J150:J165" si="70">SUM(H150:I150)</f>
        <v>49</v>
      </c>
      <c r="K150" s="614">
        <f t="shared" ref="K150:L165" si="71">H150/E150*100</f>
        <v>100</v>
      </c>
      <c r="L150" s="613">
        <f t="shared" si="71"/>
        <v>100</v>
      </c>
      <c r="M150" s="474">
        <f t="shared" ref="M150:M165" si="72">SUM(K150:L150)/2</f>
        <v>100</v>
      </c>
      <c r="N150" s="339"/>
      <c r="O150" s="482"/>
      <c r="P150" s="473">
        <f t="shared" ref="P150:P165" si="73">SUM(N150:O150)</f>
        <v>0</v>
      </c>
      <c r="Q150" s="476"/>
      <c r="R150" s="473"/>
      <c r="S150" s="473">
        <f t="shared" ref="S150:S165" si="74">SUM(Q150:R150)</f>
        <v>0</v>
      </c>
      <c r="T150" s="476">
        <f t="shared" ref="T150:U165" si="75">N150+Q150</f>
        <v>0</v>
      </c>
      <c r="U150" s="473">
        <f t="shared" si="75"/>
        <v>0</v>
      </c>
      <c r="V150" s="478">
        <f t="shared" ref="V150:V165" si="76">SUM(T150:U150)</f>
        <v>0</v>
      </c>
      <c r="W150" s="473"/>
      <c r="X150" s="473"/>
      <c r="Y150" s="473">
        <f t="shared" ref="Y150:Y165" si="77">SUM(W150:X150)</f>
        <v>0</v>
      </c>
      <c r="Z150" s="473"/>
      <c r="AA150" s="473"/>
      <c r="AB150" s="473">
        <f t="shared" ref="AB150:AB165" si="78">SUM(Z150:AA150)</f>
        <v>0</v>
      </c>
      <c r="AC150" s="476">
        <f t="shared" ref="AC150:AD165" si="79">W150+Z150</f>
        <v>0</v>
      </c>
      <c r="AD150" s="473">
        <f t="shared" si="79"/>
        <v>0</v>
      </c>
      <c r="AE150" s="478">
        <f t="shared" ref="AE150:AE165" si="80">SUM(AC150:AD150)</f>
        <v>0</v>
      </c>
      <c r="AF150" s="476"/>
      <c r="AG150" s="473"/>
      <c r="AH150" s="473">
        <f t="shared" ref="AH150:AH165" si="81">SUM(AF150:AG150)</f>
        <v>0</v>
      </c>
      <c r="AI150" s="476"/>
      <c r="AJ150" s="473"/>
      <c r="AK150" s="473">
        <f t="shared" ref="AK150:AK165" si="82">SUM(AI150:AJ150)</f>
        <v>0</v>
      </c>
      <c r="AL150" s="476">
        <f t="shared" ref="AL150:AM165" si="83">AF150+AI150</f>
        <v>0</v>
      </c>
      <c r="AM150" s="473">
        <f t="shared" si="83"/>
        <v>0</v>
      </c>
      <c r="AN150" s="478">
        <f t="shared" ref="AN150:AN165" si="84">SUM(AL150:AM150)</f>
        <v>0</v>
      </c>
    </row>
    <row r="151" spans="1:40" x14ac:dyDescent="0.3">
      <c r="A151" s="491" t="s">
        <v>751</v>
      </c>
      <c r="B151" s="493" t="s">
        <v>756</v>
      </c>
      <c r="C151" s="946" t="s">
        <v>757</v>
      </c>
      <c r="D151" s="947"/>
      <c r="E151" s="482">
        <v>16</v>
      </c>
      <c r="F151" s="482">
        <v>27</v>
      </c>
      <c r="G151" s="478">
        <f t="shared" si="69"/>
        <v>43</v>
      </c>
      <c r="H151" s="339">
        <v>16</v>
      </c>
      <c r="I151" s="482">
        <v>27</v>
      </c>
      <c r="J151" s="473">
        <f t="shared" si="70"/>
        <v>43</v>
      </c>
      <c r="K151" s="614">
        <f t="shared" si="71"/>
        <v>100</v>
      </c>
      <c r="L151" s="613">
        <f t="shared" si="71"/>
        <v>100</v>
      </c>
      <c r="M151" s="474">
        <f t="shared" si="72"/>
        <v>100</v>
      </c>
      <c r="N151" s="339"/>
      <c r="O151" s="482"/>
      <c r="P151" s="473">
        <f t="shared" si="73"/>
        <v>0</v>
      </c>
      <c r="Q151" s="476"/>
      <c r="R151" s="473"/>
      <c r="S151" s="473">
        <f t="shared" si="74"/>
        <v>0</v>
      </c>
      <c r="T151" s="476">
        <f t="shared" si="75"/>
        <v>0</v>
      </c>
      <c r="U151" s="473">
        <f t="shared" si="75"/>
        <v>0</v>
      </c>
      <c r="V151" s="478">
        <f t="shared" si="76"/>
        <v>0</v>
      </c>
      <c r="W151" s="473"/>
      <c r="X151" s="473"/>
      <c r="Y151" s="473">
        <f t="shared" si="77"/>
        <v>0</v>
      </c>
      <c r="Z151" s="473"/>
      <c r="AA151" s="473"/>
      <c r="AB151" s="473">
        <f t="shared" si="78"/>
        <v>0</v>
      </c>
      <c r="AC151" s="476">
        <f t="shared" si="79"/>
        <v>0</v>
      </c>
      <c r="AD151" s="473">
        <f t="shared" si="79"/>
        <v>0</v>
      </c>
      <c r="AE151" s="478">
        <f t="shared" si="80"/>
        <v>0</v>
      </c>
      <c r="AF151" s="476"/>
      <c r="AG151" s="473"/>
      <c r="AH151" s="473">
        <f t="shared" si="81"/>
        <v>0</v>
      </c>
      <c r="AI151" s="476"/>
      <c r="AJ151" s="473"/>
      <c r="AK151" s="473">
        <f t="shared" si="82"/>
        <v>0</v>
      </c>
      <c r="AL151" s="476">
        <f t="shared" si="83"/>
        <v>0</v>
      </c>
      <c r="AM151" s="473">
        <f t="shared" si="83"/>
        <v>0</v>
      </c>
      <c r="AN151" s="478">
        <f t="shared" si="84"/>
        <v>0</v>
      </c>
    </row>
    <row r="152" spans="1:40" x14ac:dyDescent="0.3">
      <c r="A152" s="491" t="s">
        <v>751</v>
      </c>
      <c r="B152" s="493" t="s">
        <v>758</v>
      </c>
      <c r="C152" s="946" t="s">
        <v>759</v>
      </c>
      <c r="D152" s="947"/>
      <c r="E152" s="482">
        <v>11</v>
      </c>
      <c r="F152" s="482">
        <v>34</v>
      </c>
      <c r="G152" s="478">
        <f t="shared" si="69"/>
        <v>45</v>
      </c>
      <c r="H152" s="339">
        <v>11</v>
      </c>
      <c r="I152" s="482">
        <v>34</v>
      </c>
      <c r="J152" s="473">
        <f t="shared" si="70"/>
        <v>45</v>
      </c>
      <c r="K152" s="614">
        <f t="shared" si="71"/>
        <v>100</v>
      </c>
      <c r="L152" s="613">
        <f t="shared" si="71"/>
        <v>100</v>
      </c>
      <c r="M152" s="474">
        <f t="shared" si="72"/>
        <v>100</v>
      </c>
      <c r="N152" s="339"/>
      <c r="O152" s="482"/>
      <c r="P152" s="473">
        <f t="shared" si="73"/>
        <v>0</v>
      </c>
      <c r="Q152" s="476"/>
      <c r="R152" s="473"/>
      <c r="S152" s="473">
        <f t="shared" si="74"/>
        <v>0</v>
      </c>
      <c r="T152" s="476">
        <f t="shared" si="75"/>
        <v>0</v>
      </c>
      <c r="U152" s="473">
        <f t="shared" si="75"/>
        <v>0</v>
      </c>
      <c r="V152" s="478">
        <f t="shared" si="76"/>
        <v>0</v>
      </c>
      <c r="W152" s="473">
        <v>1</v>
      </c>
      <c r="X152" s="473">
        <v>0</v>
      </c>
      <c r="Y152" s="473">
        <f t="shared" si="77"/>
        <v>1</v>
      </c>
      <c r="Z152" s="473"/>
      <c r="AA152" s="473"/>
      <c r="AB152" s="473">
        <f t="shared" si="78"/>
        <v>0</v>
      </c>
      <c r="AC152" s="476">
        <f t="shared" si="79"/>
        <v>1</v>
      </c>
      <c r="AD152" s="473">
        <f t="shared" si="79"/>
        <v>0</v>
      </c>
      <c r="AE152" s="478">
        <f t="shared" si="80"/>
        <v>1</v>
      </c>
      <c r="AF152" s="476">
        <v>0</v>
      </c>
      <c r="AG152" s="473">
        <v>1</v>
      </c>
      <c r="AH152" s="473">
        <f t="shared" si="81"/>
        <v>1</v>
      </c>
      <c r="AI152" s="476"/>
      <c r="AJ152" s="473"/>
      <c r="AK152" s="473">
        <f t="shared" si="82"/>
        <v>0</v>
      </c>
      <c r="AL152" s="476">
        <f t="shared" si="83"/>
        <v>0</v>
      </c>
      <c r="AM152" s="473">
        <f t="shared" si="83"/>
        <v>1</v>
      </c>
      <c r="AN152" s="478">
        <f t="shared" si="84"/>
        <v>1</v>
      </c>
    </row>
    <row r="153" spans="1:40" x14ac:dyDescent="0.3">
      <c r="A153" s="491" t="s">
        <v>751</v>
      </c>
      <c r="B153" s="493" t="s">
        <v>760</v>
      </c>
      <c r="C153" s="946" t="s">
        <v>761</v>
      </c>
      <c r="D153" s="947"/>
      <c r="E153" s="482">
        <v>10</v>
      </c>
      <c r="F153" s="482">
        <v>36</v>
      </c>
      <c r="G153" s="478">
        <f t="shared" si="69"/>
        <v>46</v>
      </c>
      <c r="H153" s="339">
        <v>10</v>
      </c>
      <c r="I153" s="482">
        <v>36</v>
      </c>
      <c r="J153" s="473">
        <f t="shared" si="70"/>
        <v>46</v>
      </c>
      <c r="K153" s="614">
        <f t="shared" si="71"/>
        <v>100</v>
      </c>
      <c r="L153" s="613">
        <f t="shared" si="71"/>
        <v>100</v>
      </c>
      <c r="M153" s="474">
        <f t="shared" si="72"/>
        <v>100</v>
      </c>
      <c r="N153" s="339"/>
      <c r="O153" s="482"/>
      <c r="P153" s="473">
        <f t="shared" si="73"/>
        <v>0</v>
      </c>
      <c r="Q153" s="476"/>
      <c r="R153" s="473"/>
      <c r="S153" s="473">
        <f t="shared" si="74"/>
        <v>0</v>
      </c>
      <c r="T153" s="476">
        <f t="shared" si="75"/>
        <v>0</v>
      </c>
      <c r="U153" s="473">
        <f t="shared" si="75"/>
        <v>0</v>
      </c>
      <c r="V153" s="478">
        <f t="shared" si="76"/>
        <v>0</v>
      </c>
      <c r="W153" s="473"/>
      <c r="X153" s="473"/>
      <c r="Y153" s="473">
        <f t="shared" si="77"/>
        <v>0</v>
      </c>
      <c r="Z153" s="473"/>
      <c r="AA153" s="473"/>
      <c r="AB153" s="473">
        <f t="shared" si="78"/>
        <v>0</v>
      </c>
      <c r="AC153" s="476">
        <f t="shared" si="79"/>
        <v>0</v>
      </c>
      <c r="AD153" s="473">
        <f t="shared" si="79"/>
        <v>0</v>
      </c>
      <c r="AE153" s="478">
        <f t="shared" si="80"/>
        <v>0</v>
      </c>
      <c r="AF153" s="476"/>
      <c r="AG153" s="473"/>
      <c r="AH153" s="473">
        <f t="shared" si="81"/>
        <v>0</v>
      </c>
      <c r="AI153" s="476"/>
      <c r="AJ153" s="473"/>
      <c r="AK153" s="473">
        <f t="shared" si="82"/>
        <v>0</v>
      </c>
      <c r="AL153" s="476">
        <f t="shared" si="83"/>
        <v>0</v>
      </c>
      <c r="AM153" s="473">
        <f t="shared" si="83"/>
        <v>0</v>
      </c>
      <c r="AN153" s="478">
        <f t="shared" si="84"/>
        <v>0</v>
      </c>
    </row>
    <row r="154" spans="1:40" x14ac:dyDescent="0.3">
      <c r="A154" s="491" t="s">
        <v>751</v>
      </c>
      <c r="B154" s="493" t="s">
        <v>762</v>
      </c>
      <c r="C154" s="946" t="s">
        <v>763</v>
      </c>
      <c r="D154" s="947"/>
      <c r="E154" s="482">
        <v>12</v>
      </c>
      <c r="F154" s="482">
        <v>35</v>
      </c>
      <c r="G154" s="478">
        <f t="shared" si="69"/>
        <v>47</v>
      </c>
      <c r="H154" s="339">
        <v>11</v>
      </c>
      <c r="I154" s="482">
        <v>34</v>
      </c>
      <c r="J154" s="473">
        <f t="shared" si="70"/>
        <v>45</v>
      </c>
      <c r="K154" s="614">
        <f t="shared" si="71"/>
        <v>91.666666666666657</v>
      </c>
      <c r="L154" s="613">
        <f t="shared" si="71"/>
        <v>97.142857142857139</v>
      </c>
      <c r="M154" s="474">
        <f t="shared" si="72"/>
        <v>94.404761904761898</v>
      </c>
      <c r="N154" s="339"/>
      <c r="O154" s="482"/>
      <c r="P154" s="473">
        <f t="shared" si="73"/>
        <v>0</v>
      </c>
      <c r="Q154" s="476"/>
      <c r="R154" s="473"/>
      <c r="S154" s="473">
        <f t="shared" si="74"/>
        <v>0</v>
      </c>
      <c r="T154" s="476">
        <f t="shared" si="75"/>
        <v>0</v>
      </c>
      <c r="U154" s="473">
        <f t="shared" si="75"/>
        <v>0</v>
      </c>
      <c r="V154" s="478">
        <f t="shared" si="76"/>
        <v>0</v>
      </c>
      <c r="W154" s="473">
        <v>0</v>
      </c>
      <c r="X154" s="473">
        <v>1</v>
      </c>
      <c r="Y154" s="473">
        <f t="shared" si="77"/>
        <v>1</v>
      </c>
      <c r="Z154" s="473"/>
      <c r="AA154" s="473"/>
      <c r="AB154" s="473">
        <f t="shared" si="78"/>
        <v>0</v>
      </c>
      <c r="AC154" s="476">
        <f t="shared" si="79"/>
        <v>0</v>
      </c>
      <c r="AD154" s="473">
        <f t="shared" si="79"/>
        <v>1</v>
      </c>
      <c r="AE154" s="478">
        <f t="shared" si="80"/>
        <v>1</v>
      </c>
      <c r="AF154" s="476"/>
      <c r="AG154" s="473"/>
      <c r="AH154" s="473">
        <f t="shared" si="81"/>
        <v>0</v>
      </c>
      <c r="AI154" s="476"/>
      <c r="AJ154" s="473"/>
      <c r="AK154" s="473">
        <f t="shared" si="82"/>
        <v>0</v>
      </c>
      <c r="AL154" s="476">
        <f t="shared" si="83"/>
        <v>0</v>
      </c>
      <c r="AM154" s="473">
        <f t="shared" si="83"/>
        <v>0</v>
      </c>
      <c r="AN154" s="478">
        <f t="shared" si="84"/>
        <v>0</v>
      </c>
    </row>
    <row r="155" spans="1:40" x14ac:dyDescent="0.3">
      <c r="A155" s="491" t="s">
        <v>751</v>
      </c>
      <c r="B155" s="493" t="s">
        <v>764</v>
      </c>
      <c r="C155" s="946" t="s">
        <v>765</v>
      </c>
      <c r="D155" s="947"/>
      <c r="E155" s="482">
        <v>18</v>
      </c>
      <c r="F155" s="482">
        <v>24</v>
      </c>
      <c r="G155" s="478">
        <f t="shared" si="69"/>
        <v>42</v>
      </c>
      <c r="H155" s="339">
        <v>18</v>
      </c>
      <c r="I155" s="482">
        <v>24</v>
      </c>
      <c r="J155" s="473">
        <f t="shared" si="70"/>
        <v>42</v>
      </c>
      <c r="K155" s="614">
        <f t="shared" si="71"/>
        <v>100</v>
      </c>
      <c r="L155" s="613">
        <f t="shared" si="71"/>
        <v>100</v>
      </c>
      <c r="M155" s="474">
        <f t="shared" si="72"/>
        <v>100</v>
      </c>
      <c r="N155" s="339"/>
      <c r="O155" s="482"/>
      <c r="P155" s="473">
        <f t="shared" si="73"/>
        <v>0</v>
      </c>
      <c r="Q155" s="476"/>
      <c r="R155" s="473"/>
      <c r="S155" s="473">
        <f t="shared" si="74"/>
        <v>0</v>
      </c>
      <c r="T155" s="476">
        <f t="shared" si="75"/>
        <v>0</v>
      </c>
      <c r="U155" s="473">
        <f t="shared" si="75"/>
        <v>0</v>
      </c>
      <c r="V155" s="478">
        <f t="shared" si="76"/>
        <v>0</v>
      </c>
      <c r="W155" s="473"/>
      <c r="X155" s="473"/>
      <c r="Y155" s="473">
        <f t="shared" si="77"/>
        <v>0</v>
      </c>
      <c r="Z155" s="473"/>
      <c r="AA155" s="473"/>
      <c r="AB155" s="473">
        <f t="shared" si="78"/>
        <v>0</v>
      </c>
      <c r="AC155" s="476">
        <f t="shared" si="79"/>
        <v>0</v>
      </c>
      <c r="AD155" s="473">
        <f t="shared" si="79"/>
        <v>0</v>
      </c>
      <c r="AE155" s="478">
        <f t="shared" si="80"/>
        <v>0</v>
      </c>
      <c r="AF155" s="476"/>
      <c r="AG155" s="473"/>
      <c r="AH155" s="473">
        <f t="shared" si="81"/>
        <v>0</v>
      </c>
      <c r="AI155" s="476"/>
      <c r="AJ155" s="473"/>
      <c r="AK155" s="473">
        <f t="shared" si="82"/>
        <v>0</v>
      </c>
      <c r="AL155" s="476">
        <f t="shared" si="83"/>
        <v>0</v>
      </c>
      <c r="AM155" s="473">
        <f t="shared" si="83"/>
        <v>0</v>
      </c>
      <c r="AN155" s="478">
        <f t="shared" si="84"/>
        <v>0</v>
      </c>
    </row>
    <row r="156" spans="1:40" x14ac:dyDescent="0.3">
      <c r="A156" s="491" t="s">
        <v>751</v>
      </c>
      <c r="B156" s="493" t="s">
        <v>766</v>
      </c>
      <c r="C156" s="946" t="s">
        <v>767</v>
      </c>
      <c r="D156" s="947"/>
      <c r="E156" s="482">
        <v>12</v>
      </c>
      <c r="F156" s="482">
        <v>33</v>
      </c>
      <c r="G156" s="478">
        <f t="shared" si="69"/>
        <v>45</v>
      </c>
      <c r="H156" s="339">
        <v>12</v>
      </c>
      <c r="I156" s="482">
        <v>33</v>
      </c>
      <c r="J156" s="473">
        <f t="shared" si="70"/>
        <v>45</v>
      </c>
      <c r="K156" s="614">
        <f t="shared" si="71"/>
        <v>100</v>
      </c>
      <c r="L156" s="613">
        <f t="shared" si="71"/>
        <v>100</v>
      </c>
      <c r="M156" s="474">
        <f t="shared" si="72"/>
        <v>100</v>
      </c>
      <c r="N156" s="339"/>
      <c r="O156" s="482"/>
      <c r="P156" s="473">
        <f t="shared" si="73"/>
        <v>0</v>
      </c>
      <c r="Q156" s="476"/>
      <c r="R156" s="473"/>
      <c r="S156" s="473">
        <f t="shared" si="74"/>
        <v>0</v>
      </c>
      <c r="T156" s="476">
        <f t="shared" si="75"/>
        <v>0</v>
      </c>
      <c r="U156" s="473">
        <f t="shared" si="75"/>
        <v>0</v>
      </c>
      <c r="V156" s="478">
        <f t="shared" si="76"/>
        <v>0</v>
      </c>
      <c r="W156" s="473">
        <v>0</v>
      </c>
      <c r="X156" s="473">
        <v>1</v>
      </c>
      <c r="Y156" s="473">
        <f t="shared" si="77"/>
        <v>1</v>
      </c>
      <c r="Z156" s="473"/>
      <c r="AA156" s="473"/>
      <c r="AB156" s="473">
        <f t="shared" si="78"/>
        <v>0</v>
      </c>
      <c r="AC156" s="476">
        <f t="shared" si="79"/>
        <v>0</v>
      </c>
      <c r="AD156" s="473">
        <f t="shared" si="79"/>
        <v>1</v>
      </c>
      <c r="AE156" s="478">
        <f t="shared" si="80"/>
        <v>1</v>
      </c>
      <c r="AF156" s="476"/>
      <c r="AG156" s="473"/>
      <c r="AH156" s="473">
        <f t="shared" si="81"/>
        <v>0</v>
      </c>
      <c r="AI156" s="476"/>
      <c r="AJ156" s="473"/>
      <c r="AK156" s="473">
        <f t="shared" si="82"/>
        <v>0</v>
      </c>
      <c r="AL156" s="476">
        <f t="shared" si="83"/>
        <v>0</v>
      </c>
      <c r="AM156" s="473">
        <f t="shared" si="83"/>
        <v>0</v>
      </c>
      <c r="AN156" s="478">
        <f t="shared" si="84"/>
        <v>0</v>
      </c>
    </row>
    <row r="157" spans="1:40" x14ac:dyDescent="0.3">
      <c r="A157" s="491" t="s">
        <v>751</v>
      </c>
      <c r="B157" s="493" t="s">
        <v>768</v>
      </c>
      <c r="C157" s="946" t="s">
        <v>769</v>
      </c>
      <c r="D157" s="947"/>
      <c r="E157" s="482">
        <v>30</v>
      </c>
      <c r="F157" s="482">
        <v>18</v>
      </c>
      <c r="G157" s="478">
        <f t="shared" si="69"/>
        <v>48</v>
      </c>
      <c r="H157" s="339">
        <v>28</v>
      </c>
      <c r="I157" s="482">
        <v>17</v>
      </c>
      <c r="J157" s="473">
        <f t="shared" si="70"/>
        <v>45</v>
      </c>
      <c r="K157" s="614">
        <f t="shared" si="71"/>
        <v>93.333333333333329</v>
      </c>
      <c r="L157" s="613">
        <f t="shared" si="71"/>
        <v>94.444444444444443</v>
      </c>
      <c r="M157" s="474">
        <f t="shared" si="72"/>
        <v>93.888888888888886</v>
      </c>
      <c r="N157" s="339"/>
      <c r="O157" s="482"/>
      <c r="P157" s="473">
        <f t="shared" si="73"/>
        <v>0</v>
      </c>
      <c r="Q157" s="476"/>
      <c r="R157" s="473"/>
      <c r="S157" s="473">
        <f t="shared" si="74"/>
        <v>0</v>
      </c>
      <c r="T157" s="476">
        <f t="shared" si="75"/>
        <v>0</v>
      </c>
      <c r="U157" s="473">
        <f t="shared" si="75"/>
        <v>0</v>
      </c>
      <c r="V157" s="478">
        <f t="shared" si="76"/>
        <v>0</v>
      </c>
      <c r="W157" s="473"/>
      <c r="X157" s="473"/>
      <c r="Y157" s="473">
        <v>2</v>
      </c>
      <c r="Z157" s="473"/>
      <c r="AA157" s="473"/>
      <c r="AB157" s="473">
        <f t="shared" si="78"/>
        <v>0</v>
      </c>
      <c r="AC157" s="476">
        <f t="shared" si="79"/>
        <v>0</v>
      </c>
      <c r="AD157" s="473">
        <f t="shared" si="79"/>
        <v>0</v>
      </c>
      <c r="AE157" s="478">
        <f t="shared" si="80"/>
        <v>0</v>
      </c>
      <c r="AF157" s="476"/>
      <c r="AG157" s="473"/>
      <c r="AH157" s="473">
        <f t="shared" si="81"/>
        <v>0</v>
      </c>
      <c r="AI157" s="476"/>
      <c r="AJ157" s="473"/>
      <c r="AK157" s="473">
        <f t="shared" si="82"/>
        <v>0</v>
      </c>
      <c r="AL157" s="476">
        <f t="shared" si="83"/>
        <v>0</v>
      </c>
      <c r="AM157" s="473">
        <f t="shared" si="83"/>
        <v>0</v>
      </c>
      <c r="AN157" s="478">
        <f t="shared" si="84"/>
        <v>0</v>
      </c>
    </row>
    <row r="158" spans="1:40" x14ac:dyDescent="0.3">
      <c r="A158" s="491" t="s">
        <v>751</v>
      </c>
      <c r="B158" s="493" t="s">
        <v>770</v>
      </c>
      <c r="C158" s="946" t="s">
        <v>771</v>
      </c>
      <c r="D158" s="947"/>
      <c r="E158" s="482">
        <v>16</v>
      </c>
      <c r="F158" s="482">
        <v>32</v>
      </c>
      <c r="G158" s="478">
        <f t="shared" si="69"/>
        <v>48</v>
      </c>
      <c r="H158" s="339">
        <v>14</v>
      </c>
      <c r="I158" s="482">
        <v>31</v>
      </c>
      <c r="J158" s="473">
        <f t="shared" si="70"/>
        <v>45</v>
      </c>
      <c r="K158" s="614">
        <f t="shared" si="71"/>
        <v>87.5</v>
      </c>
      <c r="L158" s="613">
        <f t="shared" si="71"/>
        <v>96.875</v>
      </c>
      <c r="M158" s="474">
        <f t="shared" si="72"/>
        <v>92.1875</v>
      </c>
      <c r="N158" s="339"/>
      <c r="O158" s="482"/>
      <c r="P158" s="473">
        <f t="shared" si="73"/>
        <v>0</v>
      </c>
      <c r="Q158" s="476"/>
      <c r="R158" s="473"/>
      <c r="S158" s="473">
        <f t="shared" si="74"/>
        <v>0</v>
      </c>
      <c r="T158" s="476">
        <f t="shared" si="75"/>
        <v>0</v>
      </c>
      <c r="U158" s="473">
        <f t="shared" si="75"/>
        <v>0</v>
      </c>
      <c r="V158" s="478">
        <f t="shared" si="76"/>
        <v>0</v>
      </c>
      <c r="W158" s="473"/>
      <c r="X158" s="473"/>
      <c r="Y158" s="473">
        <f t="shared" si="77"/>
        <v>0</v>
      </c>
      <c r="Z158" s="473"/>
      <c r="AA158" s="473"/>
      <c r="AB158" s="473">
        <f t="shared" si="78"/>
        <v>0</v>
      </c>
      <c r="AC158" s="476">
        <f t="shared" si="79"/>
        <v>0</v>
      </c>
      <c r="AD158" s="473">
        <f t="shared" si="79"/>
        <v>0</v>
      </c>
      <c r="AE158" s="478">
        <f t="shared" si="80"/>
        <v>0</v>
      </c>
      <c r="AF158" s="476"/>
      <c r="AG158" s="473"/>
      <c r="AH158" s="473">
        <f t="shared" si="81"/>
        <v>0</v>
      </c>
      <c r="AI158" s="476"/>
      <c r="AJ158" s="473"/>
      <c r="AK158" s="473">
        <f t="shared" si="82"/>
        <v>0</v>
      </c>
      <c r="AL158" s="476">
        <f t="shared" si="83"/>
        <v>0</v>
      </c>
      <c r="AM158" s="473">
        <f t="shared" si="83"/>
        <v>0</v>
      </c>
      <c r="AN158" s="478">
        <f t="shared" si="84"/>
        <v>0</v>
      </c>
    </row>
    <row r="159" spans="1:40" x14ac:dyDescent="0.3">
      <c r="A159" s="491" t="s">
        <v>751</v>
      </c>
      <c r="B159" s="493" t="s">
        <v>772</v>
      </c>
      <c r="C159" s="946" t="s">
        <v>773</v>
      </c>
      <c r="D159" s="947"/>
      <c r="E159" s="482">
        <v>11</v>
      </c>
      <c r="F159" s="482">
        <v>37</v>
      </c>
      <c r="G159" s="478">
        <f t="shared" si="69"/>
        <v>48</v>
      </c>
      <c r="H159" s="339">
        <v>10</v>
      </c>
      <c r="I159" s="482">
        <v>35</v>
      </c>
      <c r="J159" s="473">
        <f t="shared" si="70"/>
        <v>45</v>
      </c>
      <c r="K159" s="614">
        <f t="shared" si="71"/>
        <v>90.909090909090907</v>
      </c>
      <c r="L159" s="613">
        <f t="shared" si="71"/>
        <v>94.594594594594597</v>
      </c>
      <c r="M159" s="474">
        <f t="shared" si="72"/>
        <v>92.751842751842759</v>
      </c>
      <c r="N159" s="339"/>
      <c r="O159" s="482"/>
      <c r="P159" s="473">
        <f t="shared" si="73"/>
        <v>0</v>
      </c>
      <c r="Q159" s="476"/>
      <c r="R159" s="473"/>
      <c r="S159" s="473">
        <f t="shared" si="74"/>
        <v>0</v>
      </c>
      <c r="T159" s="476">
        <f t="shared" si="75"/>
        <v>0</v>
      </c>
      <c r="U159" s="473">
        <f t="shared" si="75"/>
        <v>0</v>
      </c>
      <c r="V159" s="478">
        <f t="shared" si="76"/>
        <v>0</v>
      </c>
      <c r="W159" s="473"/>
      <c r="X159" s="473"/>
      <c r="Y159" s="473">
        <f t="shared" si="77"/>
        <v>0</v>
      </c>
      <c r="Z159" s="473"/>
      <c r="AA159" s="473"/>
      <c r="AB159" s="473">
        <f t="shared" si="78"/>
        <v>0</v>
      </c>
      <c r="AC159" s="476">
        <f t="shared" si="79"/>
        <v>0</v>
      </c>
      <c r="AD159" s="473">
        <f t="shared" si="79"/>
        <v>0</v>
      </c>
      <c r="AE159" s="478">
        <f t="shared" si="80"/>
        <v>0</v>
      </c>
      <c r="AF159" s="476"/>
      <c r="AG159" s="473"/>
      <c r="AH159" s="473">
        <f t="shared" si="81"/>
        <v>0</v>
      </c>
      <c r="AI159" s="476"/>
      <c r="AJ159" s="473"/>
      <c r="AK159" s="473">
        <f t="shared" si="82"/>
        <v>0</v>
      </c>
      <c r="AL159" s="476">
        <f t="shared" si="83"/>
        <v>0</v>
      </c>
      <c r="AM159" s="473">
        <f t="shared" si="83"/>
        <v>0</v>
      </c>
      <c r="AN159" s="478">
        <f t="shared" si="84"/>
        <v>0</v>
      </c>
    </row>
    <row r="160" spans="1:40" x14ac:dyDescent="0.3">
      <c r="A160" s="491" t="s">
        <v>751</v>
      </c>
      <c r="B160" s="493" t="s">
        <v>774</v>
      </c>
      <c r="C160" s="946" t="s">
        <v>775</v>
      </c>
      <c r="D160" s="947"/>
      <c r="E160" s="482">
        <v>12</v>
      </c>
      <c r="F160" s="482">
        <v>35</v>
      </c>
      <c r="G160" s="478">
        <f t="shared" si="69"/>
        <v>47</v>
      </c>
      <c r="H160" s="339">
        <v>11</v>
      </c>
      <c r="I160" s="482">
        <v>33</v>
      </c>
      <c r="J160" s="473">
        <f t="shared" si="70"/>
        <v>44</v>
      </c>
      <c r="K160" s="614">
        <f t="shared" si="71"/>
        <v>91.666666666666657</v>
      </c>
      <c r="L160" s="613">
        <f t="shared" si="71"/>
        <v>94.285714285714278</v>
      </c>
      <c r="M160" s="474">
        <f t="shared" si="72"/>
        <v>92.976190476190467</v>
      </c>
      <c r="N160" s="339"/>
      <c r="O160" s="482"/>
      <c r="P160" s="473">
        <f t="shared" si="73"/>
        <v>0</v>
      </c>
      <c r="Q160" s="476"/>
      <c r="R160" s="473"/>
      <c r="S160" s="473">
        <f t="shared" si="74"/>
        <v>0</v>
      </c>
      <c r="T160" s="476">
        <f t="shared" si="75"/>
        <v>0</v>
      </c>
      <c r="U160" s="473">
        <f t="shared" si="75"/>
        <v>0</v>
      </c>
      <c r="V160" s="478">
        <f t="shared" si="76"/>
        <v>0</v>
      </c>
      <c r="W160" s="473">
        <v>1</v>
      </c>
      <c r="X160" s="473">
        <v>3</v>
      </c>
      <c r="Y160" s="473">
        <f t="shared" si="77"/>
        <v>4</v>
      </c>
      <c r="Z160" s="473"/>
      <c r="AA160" s="473"/>
      <c r="AB160" s="473">
        <f t="shared" si="78"/>
        <v>0</v>
      </c>
      <c r="AC160" s="476">
        <f t="shared" si="79"/>
        <v>1</v>
      </c>
      <c r="AD160" s="473">
        <f t="shared" si="79"/>
        <v>3</v>
      </c>
      <c r="AE160" s="478">
        <f t="shared" si="80"/>
        <v>4</v>
      </c>
      <c r="AF160" s="476">
        <v>0</v>
      </c>
      <c r="AG160" s="473">
        <v>2</v>
      </c>
      <c r="AH160" s="473">
        <f>SUM(AF160:AG160)</f>
        <v>2</v>
      </c>
      <c r="AI160" s="476"/>
      <c r="AJ160" s="473"/>
      <c r="AK160" s="473">
        <f>SUM(AI160:AJ160)</f>
        <v>0</v>
      </c>
      <c r="AL160" s="476">
        <f>AF160+AI160</f>
        <v>0</v>
      </c>
      <c r="AM160" s="473">
        <f>AG160+AJ160</f>
        <v>2</v>
      </c>
      <c r="AN160" s="478">
        <f t="shared" si="84"/>
        <v>2</v>
      </c>
    </row>
    <row r="161" spans="1:40" x14ac:dyDescent="0.3">
      <c r="A161" s="491" t="s">
        <v>751</v>
      </c>
      <c r="B161" s="493" t="s">
        <v>776</v>
      </c>
      <c r="C161" s="946" t="s">
        <v>777</v>
      </c>
      <c r="D161" s="947"/>
      <c r="E161" s="482">
        <v>16</v>
      </c>
      <c r="F161" s="482">
        <v>34</v>
      </c>
      <c r="G161" s="478">
        <f t="shared" si="69"/>
        <v>50</v>
      </c>
      <c r="H161" s="339">
        <v>15</v>
      </c>
      <c r="I161" s="482">
        <v>33</v>
      </c>
      <c r="J161" s="473">
        <f t="shared" si="70"/>
        <v>48</v>
      </c>
      <c r="K161" s="614">
        <f t="shared" si="71"/>
        <v>93.75</v>
      </c>
      <c r="L161" s="613">
        <f t="shared" si="71"/>
        <v>97.058823529411768</v>
      </c>
      <c r="M161" s="474">
        <f t="shared" si="72"/>
        <v>95.404411764705884</v>
      </c>
      <c r="N161" s="339"/>
      <c r="O161" s="482"/>
      <c r="P161" s="473">
        <f t="shared" si="73"/>
        <v>0</v>
      </c>
      <c r="Q161" s="476"/>
      <c r="R161" s="473"/>
      <c r="S161" s="473">
        <f t="shared" si="74"/>
        <v>0</v>
      </c>
      <c r="T161" s="476">
        <f t="shared" si="75"/>
        <v>0</v>
      </c>
      <c r="U161" s="473">
        <f t="shared" si="75"/>
        <v>0</v>
      </c>
      <c r="V161" s="478">
        <f t="shared" si="76"/>
        <v>0</v>
      </c>
      <c r="W161" s="473"/>
      <c r="X161" s="473"/>
      <c r="Y161" s="473">
        <f t="shared" si="77"/>
        <v>0</v>
      </c>
      <c r="Z161" s="473"/>
      <c r="AA161" s="473"/>
      <c r="AB161" s="473">
        <f t="shared" si="78"/>
        <v>0</v>
      </c>
      <c r="AC161" s="476">
        <f t="shared" si="79"/>
        <v>0</v>
      </c>
      <c r="AD161" s="473">
        <f t="shared" si="79"/>
        <v>0</v>
      </c>
      <c r="AE161" s="478">
        <f t="shared" si="80"/>
        <v>0</v>
      </c>
      <c r="AF161" s="476"/>
      <c r="AG161" s="473"/>
      <c r="AH161" s="473">
        <f t="shared" si="81"/>
        <v>0</v>
      </c>
      <c r="AI161" s="476"/>
      <c r="AJ161" s="473"/>
      <c r="AK161" s="473">
        <f t="shared" si="82"/>
        <v>0</v>
      </c>
      <c r="AL161" s="476">
        <f t="shared" si="83"/>
        <v>0</v>
      </c>
      <c r="AM161" s="473">
        <f t="shared" si="83"/>
        <v>0</v>
      </c>
      <c r="AN161" s="478">
        <f t="shared" si="84"/>
        <v>0</v>
      </c>
    </row>
    <row r="162" spans="1:40" x14ac:dyDescent="0.3">
      <c r="A162" s="491" t="s">
        <v>751</v>
      </c>
      <c r="B162" s="493" t="s">
        <v>778</v>
      </c>
      <c r="C162" s="946" t="s">
        <v>779</v>
      </c>
      <c r="D162" s="947"/>
      <c r="E162" s="482">
        <v>26</v>
      </c>
      <c r="F162" s="482">
        <v>22</v>
      </c>
      <c r="G162" s="478">
        <f t="shared" si="69"/>
        <v>48</v>
      </c>
      <c r="H162" s="339">
        <v>24</v>
      </c>
      <c r="I162" s="482">
        <v>23</v>
      </c>
      <c r="J162" s="473">
        <f t="shared" si="70"/>
        <v>47</v>
      </c>
      <c r="K162" s="614">
        <f t="shared" si="71"/>
        <v>92.307692307692307</v>
      </c>
      <c r="L162" s="613">
        <f t="shared" si="71"/>
        <v>104.54545454545455</v>
      </c>
      <c r="M162" s="474">
        <f t="shared" si="72"/>
        <v>98.426573426573427</v>
      </c>
      <c r="N162" s="339"/>
      <c r="O162" s="482"/>
      <c r="P162" s="473">
        <f t="shared" si="73"/>
        <v>0</v>
      </c>
      <c r="Q162" s="476"/>
      <c r="R162" s="473"/>
      <c r="S162" s="473">
        <f t="shared" si="74"/>
        <v>0</v>
      </c>
      <c r="T162" s="476">
        <f t="shared" si="75"/>
        <v>0</v>
      </c>
      <c r="U162" s="473">
        <f t="shared" si="75"/>
        <v>0</v>
      </c>
      <c r="V162" s="478">
        <f t="shared" si="76"/>
        <v>0</v>
      </c>
      <c r="W162" s="473"/>
      <c r="X162" s="473"/>
      <c r="Y162" s="473">
        <f t="shared" si="77"/>
        <v>0</v>
      </c>
      <c r="Z162" s="473">
        <v>0</v>
      </c>
      <c r="AA162" s="473">
        <v>2</v>
      </c>
      <c r="AB162" s="473">
        <f t="shared" si="78"/>
        <v>2</v>
      </c>
      <c r="AC162" s="476">
        <f t="shared" si="79"/>
        <v>0</v>
      </c>
      <c r="AD162" s="473">
        <f t="shared" si="79"/>
        <v>2</v>
      </c>
      <c r="AE162" s="478">
        <f t="shared" si="80"/>
        <v>2</v>
      </c>
      <c r="AF162" s="476"/>
      <c r="AG162" s="473"/>
      <c r="AH162" s="473">
        <f t="shared" si="81"/>
        <v>0</v>
      </c>
      <c r="AI162" s="476"/>
      <c r="AJ162" s="473"/>
      <c r="AK162" s="473">
        <f t="shared" si="82"/>
        <v>0</v>
      </c>
      <c r="AL162" s="476">
        <f t="shared" si="83"/>
        <v>0</v>
      </c>
      <c r="AM162" s="473">
        <f t="shared" si="83"/>
        <v>0</v>
      </c>
      <c r="AN162" s="478">
        <f t="shared" si="84"/>
        <v>0</v>
      </c>
    </row>
    <row r="163" spans="1:40" x14ac:dyDescent="0.3">
      <c r="A163" s="491" t="s">
        <v>751</v>
      </c>
      <c r="B163" s="493" t="s">
        <v>780</v>
      </c>
      <c r="C163" s="946" t="s">
        <v>781</v>
      </c>
      <c r="D163" s="947"/>
      <c r="E163" s="482">
        <v>17</v>
      </c>
      <c r="F163" s="482">
        <v>29</v>
      </c>
      <c r="G163" s="478">
        <f t="shared" si="69"/>
        <v>46</v>
      </c>
      <c r="H163" s="339">
        <v>15</v>
      </c>
      <c r="I163" s="482">
        <v>27</v>
      </c>
      <c r="J163" s="473">
        <f t="shared" si="70"/>
        <v>42</v>
      </c>
      <c r="K163" s="614">
        <f t="shared" si="71"/>
        <v>88.235294117647058</v>
      </c>
      <c r="L163" s="613">
        <f t="shared" si="71"/>
        <v>93.103448275862064</v>
      </c>
      <c r="M163" s="474">
        <f t="shared" si="72"/>
        <v>90.669371196754554</v>
      </c>
      <c r="N163" s="339"/>
      <c r="O163" s="482"/>
      <c r="P163" s="473">
        <f t="shared" si="73"/>
        <v>0</v>
      </c>
      <c r="Q163" s="476"/>
      <c r="R163" s="473"/>
      <c r="S163" s="473">
        <f t="shared" si="74"/>
        <v>0</v>
      </c>
      <c r="T163" s="476">
        <f t="shared" si="75"/>
        <v>0</v>
      </c>
      <c r="U163" s="473">
        <f t="shared" si="75"/>
        <v>0</v>
      </c>
      <c r="V163" s="478">
        <f t="shared" si="76"/>
        <v>0</v>
      </c>
      <c r="W163" s="473">
        <v>1</v>
      </c>
      <c r="X163" s="473">
        <v>2</v>
      </c>
      <c r="Y163" s="473">
        <f t="shared" si="77"/>
        <v>3</v>
      </c>
      <c r="Z163" s="473"/>
      <c r="AA163" s="473"/>
      <c r="AB163" s="473">
        <f t="shared" si="78"/>
        <v>0</v>
      </c>
      <c r="AC163" s="476">
        <f t="shared" si="79"/>
        <v>1</v>
      </c>
      <c r="AD163" s="473">
        <f t="shared" si="79"/>
        <v>2</v>
      </c>
      <c r="AE163" s="478">
        <f t="shared" si="80"/>
        <v>3</v>
      </c>
      <c r="AF163" s="476"/>
      <c r="AG163" s="473"/>
      <c r="AH163" s="473">
        <f t="shared" si="81"/>
        <v>0</v>
      </c>
      <c r="AI163" s="476"/>
      <c r="AJ163" s="473"/>
      <c r="AK163" s="473">
        <f t="shared" si="82"/>
        <v>0</v>
      </c>
      <c r="AL163" s="476">
        <f t="shared" si="83"/>
        <v>0</v>
      </c>
      <c r="AM163" s="473">
        <f t="shared" si="83"/>
        <v>0</v>
      </c>
      <c r="AN163" s="478">
        <f t="shared" si="84"/>
        <v>0</v>
      </c>
    </row>
    <row r="164" spans="1:40" x14ac:dyDescent="0.3">
      <c r="A164" s="491" t="s">
        <v>751</v>
      </c>
      <c r="B164" s="493" t="s">
        <v>782</v>
      </c>
      <c r="C164" s="946" t="s">
        <v>783</v>
      </c>
      <c r="D164" s="947"/>
      <c r="E164" s="482">
        <v>35</v>
      </c>
      <c r="F164" s="482">
        <v>12</v>
      </c>
      <c r="G164" s="478">
        <f t="shared" si="69"/>
        <v>47</v>
      </c>
      <c r="H164" s="339">
        <v>33</v>
      </c>
      <c r="I164" s="482">
        <v>11</v>
      </c>
      <c r="J164" s="473">
        <f t="shared" si="70"/>
        <v>44</v>
      </c>
      <c r="K164" s="614">
        <f t="shared" si="71"/>
        <v>94.285714285714278</v>
      </c>
      <c r="L164" s="613">
        <f t="shared" si="71"/>
        <v>91.666666666666657</v>
      </c>
      <c r="M164" s="474">
        <f t="shared" si="72"/>
        <v>92.976190476190467</v>
      </c>
      <c r="N164" s="339"/>
      <c r="O164" s="482"/>
      <c r="P164" s="473">
        <f t="shared" si="73"/>
        <v>0</v>
      </c>
      <c r="Q164" s="476"/>
      <c r="R164" s="473"/>
      <c r="S164" s="473">
        <f t="shared" si="74"/>
        <v>0</v>
      </c>
      <c r="T164" s="476">
        <f t="shared" si="75"/>
        <v>0</v>
      </c>
      <c r="U164" s="473">
        <f t="shared" si="75"/>
        <v>0</v>
      </c>
      <c r="V164" s="478">
        <f t="shared" si="76"/>
        <v>0</v>
      </c>
      <c r="W164" s="473">
        <v>2</v>
      </c>
      <c r="X164" s="473">
        <v>0</v>
      </c>
      <c r="Y164" s="473">
        <f t="shared" si="77"/>
        <v>2</v>
      </c>
      <c r="Z164" s="473"/>
      <c r="AA164" s="473"/>
      <c r="AB164" s="473">
        <f t="shared" si="78"/>
        <v>0</v>
      </c>
      <c r="AC164" s="476">
        <f t="shared" si="79"/>
        <v>2</v>
      </c>
      <c r="AD164" s="473">
        <f t="shared" si="79"/>
        <v>0</v>
      </c>
      <c r="AE164" s="478">
        <f t="shared" si="80"/>
        <v>2</v>
      </c>
      <c r="AF164" s="476"/>
      <c r="AG164" s="473"/>
      <c r="AH164" s="473">
        <f t="shared" si="81"/>
        <v>0</v>
      </c>
      <c r="AI164" s="476"/>
      <c r="AJ164" s="473"/>
      <c r="AK164" s="473">
        <f t="shared" si="82"/>
        <v>0</v>
      </c>
      <c r="AL164" s="476">
        <f t="shared" si="83"/>
        <v>0</v>
      </c>
      <c r="AM164" s="473">
        <f t="shared" si="83"/>
        <v>0</v>
      </c>
      <c r="AN164" s="478">
        <f t="shared" si="84"/>
        <v>0</v>
      </c>
    </row>
    <row r="165" spans="1:40" x14ac:dyDescent="0.3">
      <c r="A165" s="546" t="s">
        <v>751</v>
      </c>
      <c r="B165" s="493" t="s">
        <v>640</v>
      </c>
      <c r="C165" s="864" t="s">
        <v>784</v>
      </c>
      <c r="D165" s="758"/>
      <c r="E165" s="482">
        <v>27</v>
      </c>
      <c r="F165" s="482">
        <v>24</v>
      </c>
      <c r="G165" s="488">
        <f t="shared" si="69"/>
        <v>51</v>
      </c>
      <c r="H165" s="339">
        <v>25</v>
      </c>
      <c r="I165" s="482">
        <v>22</v>
      </c>
      <c r="J165" s="482">
        <f t="shared" si="70"/>
        <v>47</v>
      </c>
      <c r="K165" s="615">
        <f t="shared" si="71"/>
        <v>92.592592592592595</v>
      </c>
      <c r="L165" s="508">
        <f t="shared" si="71"/>
        <v>91.666666666666657</v>
      </c>
      <c r="M165" s="489">
        <f t="shared" si="72"/>
        <v>92.129629629629619</v>
      </c>
      <c r="N165" s="339"/>
      <c r="O165" s="482"/>
      <c r="P165" s="482">
        <f t="shared" si="73"/>
        <v>0</v>
      </c>
      <c r="Q165" s="490"/>
      <c r="R165" s="482"/>
      <c r="S165" s="482">
        <f t="shared" si="74"/>
        <v>0</v>
      </c>
      <c r="T165" s="490">
        <f t="shared" si="75"/>
        <v>0</v>
      </c>
      <c r="U165" s="482">
        <f t="shared" si="75"/>
        <v>0</v>
      </c>
      <c r="V165" s="488">
        <f t="shared" si="76"/>
        <v>0</v>
      </c>
      <c r="W165" s="482"/>
      <c r="X165" s="482"/>
      <c r="Y165" s="482">
        <f t="shared" si="77"/>
        <v>0</v>
      </c>
      <c r="Z165" s="482"/>
      <c r="AA165" s="482"/>
      <c r="AB165" s="482">
        <f t="shared" si="78"/>
        <v>0</v>
      </c>
      <c r="AC165" s="490">
        <f t="shared" si="79"/>
        <v>0</v>
      </c>
      <c r="AD165" s="482">
        <f t="shared" si="79"/>
        <v>0</v>
      </c>
      <c r="AE165" s="488">
        <f t="shared" si="80"/>
        <v>0</v>
      </c>
      <c r="AF165" s="490"/>
      <c r="AG165" s="482"/>
      <c r="AH165" s="482">
        <f t="shared" si="81"/>
        <v>0</v>
      </c>
      <c r="AI165" s="490"/>
      <c r="AJ165" s="482"/>
      <c r="AK165" s="482">
        <f t="shared" si="82"/>
        <v>0</v>
      </c>
      <c r="AL165" s="490">
        <f t="shared" si="83"/>
        <v>0</v>
      </c>
      <c r="AM165" s="482">
        <f t="shared" si="83"/>
        <v>0</v>
      </c>
      <c r="AN165" s="488">
        <f t="shared" si="84"/>
        <v>0</v>
      </c>
    </row>
    <row r="166" spans="1:40" x14ac:dyDescent="0.3">
      <c r="A166" s="491" t="s">
        <v>751</v>
      </c>
      <c r="B166" s="492" t="s">
        <v>785</v>
      </c>
      <c r="C166" s="948" t="s">
        <v>786</v>
      </c>
      <c r="D166" s="949"/>
      <c r="E166" s="473">
        <v>17</v>
      </c>
      <c r="F166" s="473">
        <v>24</v>
      </c>
      <c r="G166" s="478">
        <f>SUM(E166:F166)</f>
        <v>41</v>
      </c>
      <c r="H166" s="472">
        <v>14</v>
      </c>
      <c r="I166" s="473">
        <v>22</v>
      </c>
      <c r="J166" s="473">
        <f>SUM(H166:I166)</f>
        <v>36</v>
      </c>
      <c r="K166" s="614">
        <f>H166/E166*100</f>
        <v>82.35294117647058</v>
      </c>
      <c r="L166" s="613">
        <f>I166/F166*100</f>
        <v>91.666666666666657</v>
      </c>
      <c r="M166" s="474">
        <f>SUM(K166:L166)/2</f>
        <v>87.009803921568619</v>
      </c>
      <c r="N166" s="472"/>
      <c r="O166" s="473"/>
      <c r="P166" s="473">
        <f>SUM(N166:O166)</f>
        <v>0</v>
      </c>
      <c r="Q166" s="476"/>
      <c r="R166" s="473"/>
      <c r="S166" s="473">
        <f>SUM(Q166:R166)</f>
        <v>0</v>
      </c>
      <c r="T166" s="476">
        <f>N166+Q166</f>
        <v>0</v>
      </c>
      <c r="U166" s="473">
        <f>O166+R166</f>
        <v>0</v>
      </c>
      <c r="V166" s="478">
        <f>SUM(T166:U166)</f>
        <v>0</v>
      </c>
      <c r="W166" s="473">
        <v>2</v>
      </c>
      <c r="X166" s="473">
        <v>2</v>
      </c>
      <c r="Y166" s="473">
        <f>SUM(W166:X166)</f>
        <v>4</v>
      </c>
      <c r="Z166" s="473"/>
      <c r="AA166" s="473"/>
      <c r="AB166" s="473">
        <f>SUM(Z166:AA166)</f>
        <v>0</v>
      </c>
      <c r="AC166" s="476">
        <f>W166+Z166</f>
        <v>2</v>
      </c>
      <c r="AD166" s="473">
        <f>X166+AA166</f>
        <v>2</v>
      </c>
      <c r="AE166" s="478">
        <f>SUM(AC166:AD166)</f>
        <v>4</v>
      </c>
      <c r="AF166" s="476"/>
      <c r="AG166" s="473"/>
      <c r="AH166" s="473">
        <f>SUM(AF166:AG166)</f>
        <v>0</v>
      </c>
      <c r="AI166" s="476"/>
      <c r="AJ166" s="473"/>
      <c r="AK166" s="473">
        <f>SUM(AI166:AJ166)</f>
        <v>0</v>
      </c>
      <c r="AL166" s="476">
        <f>AF166+AI166</f>
        <v>0</v>
      </c>
      <c r="AM166" s="473">
        <f>AG166+AJ166</f>
        <v>0</v>
      </c>
      <c r="AN166" s="478">
        <f>SUM(AL166:AM166)</f>
        <v>0</v>
      </c>
    </row>
    <row r="167" spans="1:40" x14ac:dyDescent="0.3">
      <c r="A167" s="491" t="s">
        <v>751</v>
      </c>
      <c r="B167" s="493" t="s">
        <v>787</v>
      </c>
      <c r="C167" s="864" t="s">
        <v>788</v>
      </c>
      <c r="D167" s="758"/>
      <c r="E167" s="482">
        <v>21</v>
      </c>
      <c r="F167" s="482">
        <v>24</v>
      </c>
      <c r="G167" s="478">
        <f t="shared" ref="G167:G186" si="85">SUM(E167:F167)</f>
        <v>45</v>
      </c>
      <c r="H167" s="339">
        <v>18</v>
      </c>
      <c r="I167" s="482">
        <v>22</v>
      </c>
      <c r="J167" s="473">
        <f t="shared" ref="J167:J186" si="86">SUM(H167:I167)</f>
        <v>40</v>
      </c>
      <c r="K167" s="614">
        <f t="shared" ref="K167:L182" si="87">H167/E167*100</f>
        <v>85.714285714285708</v>
      </c>
      <c r="L167" s="613">
        <f t="shared" si="87"/>
        <v>91.666666666666657</v>
      </c>
      <c r="M167" s="474">
        <f t="shared" ref="M167:M186" si="88">SUM(K167:L167)/2</f>
        <v>88.690476190476176</v>
      </c>
      <c r="N167" s="339"/>
      <c r="O167" s="482"/>
      <c r="P167" s="473">
        <f t="shared" ref="P167:P186" si="89">SUM(N167:O167)</f>
        <v>0</v>
      </c>
      <c r="Q167" s="476"/>
      <c r="R167" s="473"/>
      <c r="S167" s="473">
        <f t="shared" ref="S167:S186" si="90">SUM(Q167:R167)</f>
        <v>0</v>
      </c>
      <c r="T167" s="476">
        <f t="shared" ref="T167:U182" si="91">N167+Q167</f>
        <v>0</v>
      </c>
      <c r="U167" s="473">
        <f t="shared" si="91"/>
        <v>0</v>
      </c>
      <c r="V167" s="478">
        <f t="shared" ref="V167:V187" si="92">SUM(T167:U167)</f>
        <v>0</v>
      </c>
      <c r="W167" s="473"/>
      <c r="X167" s="473"/>
      <c r="Y167" s="473">
        <f t="shared" ref="Y167:Y186" si="93">SUM(W167:X167)</f>
        <v>0</v>
      </c>
      <c r="Z167" s="473"/>
      <c r="AA167" s="473"/>
      <c r="AB167" s="473">
        <f t="shared" ref="AB167:AB186" si="94">SUM(Z167:AA167)</f>
        <v>0</v>
      </c>
      <c r="AC167" s="476">
        <f t="shared" ref="AC167:AD182" si="95">W167+Z167</f>
        <v>0</v>
      </c>
      <c r="AD167" s="473">
        <f t="shared" si="95"/>
        <v>0</v>
      </c>
      <c r="AE167" s="478">
        <f t="shared" ref="AE167:AE187" si="96">SUM(AC167:AD167)</f>
        <v>0</v>
      </c>
      <c r="AF167" s="476"/>
      <c r="AG167" s="473"/>
      <c r="AH167" s="473">
        <f t="shared" ref="AH167:AH186" si="97">SUM(AF167:AG167)</f>
        <v>0</v>
      </c>
      <c r="AI167" s="476"/>
      <c r="AJ167" s="473"/>
      <c r="AK167" s="473">
        <f t="shared" ref="AK167:AK186" si="98">SUM(AI167:AJ167)</f>
        <v>0</v>
      </c>
      <c r="AL167" s="476">
        <f t="shared" ref="AL167:AM182" si="99">AF167+AI167</f>
        <v>0</v>
      </c>
      <c r="AM167" s="473">
        <f t="shared" si="99"/>
        <v>0</v>
      </c>
      <c r="AN167" s="478">
        <f t="shared" ref="AN167:AN187" si="100">SUM(AL167:AM167)</f>
        <v>0</v>
      </c>
    </row>
    <row r="168" spans="1:40" x14ac:dyDescent="0.3">
      <c r="A168" s="491" t="s">
        <v>751</v>
      </c>
      <c r="B168" s="493" t="s">
        <v>789</v>
      </c>
      <c r="C168" s="946" t="s">
        <v>790</v>
      </c>
      <c r="D168" s="947"/>
      <c r="E168" s="482">
        <v>30</v>
      </c>
      <c r="F168" s="482">
        <v>19</v>
      </c>
      <c r="G168" s="478">
        <f t="shared" si="85"/>
        <v>49</v>
      </c>
      <c r="H168" s="339">
        <v>27</v>
      </c>
      <c r="I168" s="482">
        <v>17</v>
      </c>
      <c r="J168" s="473">
        <f t="shared" si="86"/>
        <v>44</v>
      </c>
      <c r="K168" s="614">
        <f t="shared" si="87"/>
        <v>90</v>
      </c>
      <c r="L168" s="613">
        <f t="shared" si="87"/>
        <v>89.473684210526315</v>
      </c>
      <c r="M168" s="474">
        <f t="shared" si="88"/>
        <v>89.73684210526315</v>
      </c>
      <c r="N168" s="339"/>
      <c r="O168" s="482"/>
      <c r="P168" s="473">
        <f t="shared" si="89"/>
        <v>0</v>
      </c>
      <c r="Q168" s="476"/>
      <c r="R168" s="473"/>
      <c r="S168" s="473">
        <f t="shared" si="90"/>
        <v>0</v>
      </c>
      <c r="T168" s="476">
        <f t="shared" si="91"/>
        <v>0</v>
      </c>
      <c r="U168" s="473">
        <f t="shared" si="91"/>
        <v>0</v>
      </c>
      <c r="V168" s="478">
        <f t="shared" si="92"/>
        <v>0</v>
      </c>
      <c r="W168" s="473">
        <v>1</v>
      </c>
      <c r="X168" s="473">
        <v>0</v>
      </c>
      <c r="Y168" s="473">
        <f t="shared" si="93"/>
        <v>1</v>
      </c>
      <c r="Z168" s="473"/>
      <c r="AA168" s="473"/>
      <c r="AB168" s="473">
        <f t="shared" si="94"/>
        <v>0</v>
      </c>
      <c r="AC168" s="476">
        <f t="shared" si="95"/>
        <v>1</v>
      </c>
      <c r="AD168" s="473">
        <f t="shared" si="95"/>
        <v>0</v>
      </c>
      <c r="AE168" s="478">
        <f t="shared" si="96"/>
        <v>1</v>
      </c>
      <c r="AF168" s="476"/>
      <c r="AG168" s="473"/>
      <c r="AH168" s="473">
        <f t="shared" si="97"/>
        <v>0</v>
      </c>
      <c r="AI168" s="476"/>
      <c r="AJ168" s="473"/>
      <c r="AK168" s="473">
        <f t="shared" si="98"/>
        <v>0</v>
      </c>
      <c r="AL168" s="476">
        <f t="shared" si="99"/>
        <v>0</v>
      </c>
      <c r="AM168" s="473">
        <f t="shared" si="99"/>
        <v>0</v>
      </c>
      <c r="AN168" s="478">
        <f t="shared" si="100"/>
        <v>0</v>
      </c>
    </row>
    <row r="169" spans="1:40" x14ac:dyDescent="0.3">
      <c r="A169" s="491" t="s">
        <v>751</v>
      </c>
      <c r="B169" s="493" t="s">
        <v>791</v>
      </c>
      <c r="C169" s="946" t="s">
        <v>792</v>
      </c>
      <c r="D169" s="947"/>
      <c r="E169" s="482">
        <v>19</v>
      </c>
      <c r="F169" s="482">
        <v>27</v>
      </c>
      <c r="G169" s="478">
        <f t="shared" si="85"/>
        <v>46</v>
      </c>
      <c r="H169" s="339">
        <v>16</v>
      </c>
      <c r="I169" s="482">
        <v>24</v>
      </c>
      <c r="J169" s="473">
        <f t="shared" si="86"/>
        <v>40</v>
      </c>
      <c r="K169" s="614">
        <f t="shared" si="87"/>
        <v>84.210526315789465</v>
      </c>
      <c r="L169" s="613">
        <f t="shared" si="87"/>
        <v>88.888888888888886</v>
      </c>
      <c r="M169" s="474">
        <f t="shared" si="88"/>
        <v>86.549707602339168</v>
      </c>
      <c r="N169" s="339"/>
      <c r="O169" s="482"/>
      <c r="P169" s="473">
        <f t="shared" si="89"/>
        <v>0</v>
      </c>
      <c r="Q169" s="476"/>
      <c r="R169" s="473"/>
      <c r="S169" s="473">
        <f t="shared" si="90"/>
        <v>0</v>
      </c>
      <c r="T169" s="476">
        <f t="shared" si="91"/>
        <v>0</v>
      </c>
      <c r="U169" s="473">
        <f t="shared" si="91"/>
        <v>0</v>
      </c>
      <c r="V169" s="478">
        <f t="shared" si="92"/>
        <v>0</v>
      </c>
      <c r="W169" s="473">
        <v>0</v>
      </c>
      <c r="X169" s="473">
        <v>2</v>
      </c>
      <c r="Y169" s="482">
        <f t="shared" si="93"/>
        <v>2</v>
      </c>
      <c r="Z169" s="473"/>
      <c r="AA169" s="473"/>
      <c r="AB169" s="473">
        <f t="shared" si="94"/>
        <v>0</v>
      </c>
      <c r="AC169" s="476">
        <f t="shared" si="95"/>
        <v>0</v>
      </c>
      <c r="AD169" s="473">
        <f t="shared" si="95"/>
        <v>2</v>
      </c>
      <c r="AE169" s="478">
        <f t="shared" si="96"/>
        <v>2</v>
      </c>
      <c r="AF169" s="476"/>
      <c r="AG169" s="473"/>
      <c r="AH169" s="473">
        <f t="shared" si="97"/>
        <v>0</v>
      </c>
      <c r="AI169" s="476">
        <v>0</v>
      </c>
      <c r="AJ169" s="473">
        <v>1</v>
      </c>
      <c r="AK169" s="473">
        <f t="shared" si="98"/>
        <v>1</v>
      </c>
      <c r="AL169" s="476">
        <f t="shared" si="99"/>
        <v>0</v>
      </c>
      <c r="AM169" s="473">
        <f t="shared" si="99"/>
        <v>1</v>
      </c>
      <c r="AN169" s="478">
        <f t="shared" si="100"/>
        <v>1</v>
      </c>
    </row>
    <row r="170" spans="1:40" x14ac:dyDescent="0.3">
      <c r="A170" s="491" t="s">
        <v>751</v>
      </c>
      <c r="B170" s="493" t="s">
        <v>793</v>
      </c>
      <c r="C170" s="570" t="s">
        <v>794</v>
      </c>
      <c r="D170" s="571"/>
      <c r="E170" s="482">
        <v>21</v>
      </c>
      <c r="F170" s="482">
        <v>28</v>
      </c>
      <c r="G170" s="478">
        <f t="shared" si="85"/>
        <v>49</v>
      </c>
      <c r="H170" s="339">
        <v>19</v>
      </c>
      <c r="I170" s="482">
        <v>27</v>
      </c>
      <c r="J170" s="473">
        <f t="shared" si="86"/>
        <v>46</v>
      </c>
      <c r="K170" s="614">
        <f t="shared" si="87"/>
        <v>90.476190476190482</v>
      </c>
      <c r="L170" s="613">
        <f t="shared" si="87"/>
        <v>96.428571428571431</v>
      </c>
      <c r="M170" s="474">
        <f t="shared" si="88"/>
        <v>93.452380952380963</v>
      </c>
      <c r="N170" s="339"/>
      <c r="O170" s="482"/>
      <c r="P170" s="473">
        <f t="shared" si="89"/>
        <v>0</v>
      </c>
      <c r="Q170" s="476"/>
      <c r="R170" s="473"/>
      <c r="S170" s="473">
        <f t="shared" si="90"/>
        <v>0</v>
      </c>
      <c r="T170" s="476">
        <f t="shared" si="91"/>
        <v>0</v>
      </c>
      <c r="U170" s="473">
        <f t="shared" si="91"/>
        <v>0</v>
      </c>
      <c r="V170" s="478">
        <f t="shared" si="92"/>
        <v>0</v>
      </c>
      <c r="W170" s="472"/>
      <c r="X170" s="473"/>
      <c r="Y170" s="473">
        <f t="shared" si="93"/>
        <v>0</v>
      </c>
      <c r="Z170" s="473"/>
      <c r="AA170" s="473"/>
      <c r="AB170" s="473">
        <f t="shared" si="94"/>
        <v>0</v>
      </c>
      <c r="AC170" s="476">
        <f t="shared" si="95"/>
        <v>0</v>
      </c>
      <c r="AD170" s="473">
        <f t="shared" si="95"/>
        <v>0</v>
      </c>
      <c r="AE170" s="478">
        <f t="shared" si="96"/>
        <v>0</v>
      </c>
      <c r="AF170" s="476"/>
      <c r="AG170" s="473"/>
      <c r="AH170" s="473">
        <f t="shared" si="97"/>
        <v>0</v>
      </c>
      <c r="AI170" s="476"/>
      <c r="AJ170" s="473"/>
      <c r="AK170" s="473">
        <f t="shared" si="98"/>
        <v>0</v>
      </c>
      <c r="AL170" s="476">
        <f t="shared" si="99"/>
        <v>0</v>
      </c>
      <c r="AM170" s="473">
        <f t="shared" si="99"/>
        <v>0</v>
      </c>
      <c r="AN170" s="478">
        <f t="shared" si="100"/>
        <v>0</v>
      </c>
    </row>
    <row r="171" spans="1:40" x14ac:dyDescent="0.3">
      <c r="A171" s="491" t="s">
        <v>751</v>
      </c>
      <c r="B171" s="493" t="s">
        <v>795</v>
      </c>
      <c r="C171" s="416" t="s">
        <v>796</v>
      </c>
      <c r="D171" s="417"/>
      <c r="E171" s="482">
        <v>32</v>
      </c>
      <c r="F171" s="482">
        <v>13</v>
      </c>
      <c r="G171" s="478">
        <f t="shared" si="85"/>
        <v>45</v>
      </c>
      <c r="H171" s="339">
        <v>30</v>
      </c>
      <c r="I171" s="482">
        <v>12</v>
      </c>
      <c r="J171" s="473">
        <f t="shared" si="86"/>
        <v>42</v>
      </c>
      <c r="K171" s="614">
        <f t="shared" si="87"/>
        <v>93.75</v>
      </c>
      <c r="L171" s="613">
        <f t="shared" si="87"/>
        <v>92.307692307692307</v>
      </c>
      <c r="M171" s="474">
        <f t="shared" si="88"/>
        <v>93.02884615384616</v>
      </c>
      <c r="N171" s="339"/>
      <c r="O171" s="482"/>
      <c r="P171" s="473">
        <f t="shared" si="89"/>
        <v>0</v>
      </c>
      <c r="Q171" s="476"/>
      <c r="R171" s="473"/>
      <c r="S171" s="473">
        <f t="shared" si="90"/>
        <v>0</v>
      </c>
      <c r="T171" s="476">
        <f t="shared" si="91"/>
        <v>0</v>
      </c>
      <c r="U171" s="473">
        <f t="shared" si="91"/>
        <v>0</v>
      </c>
      <c r="V171" s="478">
        <f t="shared" si="92"/>
        <v>0</v>
      </c>
      <c r="W171" s="472">
        <v>1</v>
      </c>
      <c r="X171" s="473">
        <v>0</v>
      </c>
      <c r="Y171" s="473">
        <f t="shared" si="93"/>
        <v>1</v>
      </c>
      <c r="Z171" s="473">
        <v>2</v>
      </c>
      <c r="AA171" s="473">
        <v>0</v>
      </c>
      <c r="AB171" s="473">
        <f t="shared" si="94"/>
        <v>2</v>
      </c>
      <c r="AC171" s="476">
        <f t="shared" si="95"/>
        <v>3</v>
      </c>
      <c r="AD171" s="473">
        <f t="shared" si="95"/>
        <v>0</v>
      </c>
      <c r="AE171" s="478">
        <f t="shared" si="96"/>
        <v>3</v>
      </c>
      <c r="AF171" s="476"/>
      <c r="AG171" s="473"/>
      <c r="AH171" s="473">
        <f t="shared" si="97"/>
        <v>0</v>
      </c>
      <c r="AI171" s="476"/>
      <c r="AJ171" s="473"/>
      <c r="AK171" s="473">
        <f t="shared" si="98"/>
        <v>0</v>
      </c>
      <c r="AL171" s="476">
        <f t="shared" si="99"/>
        <v>0</v>
      </c>
      <c r="AM171" s="473">
        <f t="shared" si="99"/>
        <v>0</v>
      </c>
      <c r="AN171" s="478">
        <f t="shared" si="100"/>
        <v>0</v>
      </c>
    </row>
    <row r="172" spans="1:40" x14ac:dyDescent="0.3">
      <c r="A172" s="491" t="s">
        <v>751</v>
      </c>
      <c r="B172" s="493" t="s">
        <v>797</v>
      </c>
      <c r="C172" s="416" t="s">
        <v>798</v>
      </c>
      <c r="D172" s="417"/>
      <c r="E172" s="482">
        <v>22</v>
      </c>
      <c r="F172" s="482">
        <v>16</v>
      </c>
      <c r="G172" s="478">
        <f t="shared" si="85"/>
        <v>38</v>
      </c>
      <c r="H172" s="339">
        <v>19</v>
      </c>
      <c r="I172" s="482">
        <v>15</v>
      </c>
      <c r="J172" s="473">
        <f t="shared" si="86"/>
        <v>34</v>
      </c>
      <c r="K172" s="614">
        <f t="shared" si="87"/>
        <v>86.36363636363636</v>
      </c>
      <c r="L172" s="613">
        <f t="shared" si="87"/>
        <v>93.75</v>
      </c>
      <c r="M172" s="474">
        <f t="shared" si="88"/>
        <v>90.056818181818187</v>
      </c>
      <c r="N172" s="339"/>
      <c r="O172" s="482"/>
      <c r="P172" s="473">
        <f t="shared" si="89"/>
        <v>0</v>
      </c>
      <c r="Q172" s="476"/>
      <c r="R172" s="473"/>
      <c r="S172" s="473">
        <f t="shared" si="90"/>
        <v>0</v>
      </c>
      <c r="T172" s="476">
        <f t="shared" si="91"/>
        <v>0</v>
      </c>
      <c r="U172" s="473">
        <f t="shared" si="91"/>
        <v>0</v>
      </c>
      <c r="V172" s="478">
        <f t="shared" si="92"/>
        <v>0</v>
      </c>
      <c r="W172" s="473">
        <v>0</v>
      </c>
      <c r="X172" s="473">
        <v>1</v>
      </c>
      <c r="Y172" s="473">
        <f t="shared" si="93"/>
        <v>1</v>
      </c>
      <c r="Z172" s="473"/>
      <c r="AA172" s="473"/>
      <c r="AB172" s="473">
        <f t="shared" si="94"/>
        <v>0</v>
      </c>
      <c r="AC172" s="476">
        <f t="shared" si="95"/>
        <v>0</v>
      </c>
      <c r="AD172" s="473">
        <f t="shared" si="95"/>
        <v>1</v>
      </c>
      <c r="AE172" s="478">
        <f t="shared" si="96"/>
        <v>1</v>
      </c>
      <c r="AF172" s="476"/>
      <c r="AG172" s="473"/>
      <c r="AH172" s="473">
        <f t="shared" si="97"/>
        <v>0</v>
      </c>
      <c r="AI172" s="476"/>
      <c r="AJ172" s="473"/>
      <c r="AK172" s="473">
        <f t="shared" si="98"/>
        <v>0</v>
      </c>
      <c r="AL172" s="476">
        <f t="shared" si="99"/>
        <v>0</v>
      </c>
      <c r="AM172" s="473">
        <f t="shared" si="99"/>
        <v>0</v>
      </c>
      <c r="AN172" s="478">
        <f t="shared" si="100"/>
        <v>0</v>
      </c>
    </row>
    <row r="173" spans="1:40" x14ac:dyDescent="0.3">
      <c r="A173" s="491" t="s">
        <v>751</v>
      </c>
      <c r="B173" s="492" t="s">
        <v>799</v>
      </c>
      <c r="C173" s="416" t="s">
        <v>800</v>
      </c>
      <c r="D173" s="417"/>
      <c r="E173" s="482">
        <v>34</v>
      </c>
      <c r="F173" s="482">
        <v>9</v>
      </c>
      <c r="G173" s="478">
        <f t="shared" si="85"/>
        <v>43</v>
      </c>
      <c r="H173" s="339">
        <v>31</v>
      </c>
      <c r="I173" s="482">
        <v>8</v>
      </c>
      <c r="J173" s="473">
        <f t="shared" si="86"/>
        <v>39</v>
      </c>
      <c r="K173" s="614">
        <f t="shared" si="87"/>
        <v>91.17647058823529</v>
      </c>
      <c r="L173" s="613">
        <f t="shared" si="87"/>
        <v>88.888888888888886</v>
      </c>
      <c r="M173" s="474">
        <f t="shared" si="88"/>
        <v>90.032679738562081</v>
      </c>
      <c r="N173" s="339"/>
      <c r="O173" s="482"/>
      <c r="P173" s="473">
        <f t="shared" si="89"/>
        <v>0</v>
      </c>
      <c r="Q173" s="476"/>
      <c r="R173" s="473"/>
      <c r="S173" s="473">
        <f t="shared" si="90"/>
        <v>0</v>
      </c>
      <c r="T173" s="476">
        <f t="shared" si="91"/>
        <v>0</v>
      </c>
      <c r="U173" s="473">
        <f t="shared" si="91"/>
        <v>0</v>
      </c>
      <c r="V173" s="478">
        <f t="shared" si="92"/>
        <v>0</v>
      </c>
      <c r="W173" s="472"/>
      <c r="X173" s="473"/>
      <c r="Y173" s="473">
        <f t="shared" si="93"/>
        <v>0</v>
      </c>
      <c r="Z173" s="473"/>
      <c r="AA173" s="473"/>
      <c r="AB173" s="473">
        <f t="shared" si="94"/>
        <v>0</v>
      </c>
      <c r="AC173" s="476">
        <f t="shared" si="95"/>
        <v>0</v>
      </c>
      <c r="AD173" s="473">
        <f t="shared" si="95"/>
        <v>0</v>
      </c>
      <c r="AE173" s="478">
        <f t="shared" si="96"/>
        <v>0</v>
      </c>
      <c r="AF173" s="476"/>
      <c r="AG173" s="473"/>
      <c r="AH173" s="473">
        <f t="shared" si="97"/>
        <v>0</v>
      </c>
      <c r="AI173" s="476"/>
      <c r="AJ173" s="473"/>
      <c r="AK173" s="473">
        <f t="shared" si="98"/>
        <v>0</v>
      </c>
      <c r="AL173" s="476">
        <f t="shared" si="99"/>
        <v>0</v>
      </c>
      <c r="AM173" s="473">
        <f t="shared" si="99"/>
        <v>0</v>
      </c>
      <c r="AN173" s="478">
        <f t="shared" si="100"/>
        <v>0</v>
      </c>
    </row>
    <row r="174" spans="1:40" x14ac:dyDescent="0.3">
      <c r="A174" s="491" t="s">
        <v>751</v>
      </c>
      <c r="B174" s="493" t="s">
        <v>801</v>
      </c>
      <c r="C174" s="416" t="s">
        <v>802</v>
      </c>
      <c r="D174" s="417"/>
      <c r="E174" s="482">
        <v>26</v>
      </c>
      <c r="F174" s="482">
        <v>18</v>
      </c>
      <c r="G174" s="478">
        <f t="shared" si="85"/>
        <v>44</v>
      </c>
      <c r="H174" s="339">
        <v>23</v>
      </c>
      <c r="I174" s="482">
        <v>16</v>
      </c>
      <c r="J174" s="473">
        <f t="shared" si="86"/>
        <v>39</v>
      </c>
      <c r="K174" s="614">
        <f t="shared" si="87"/>
        <v>88.461538461538453</v>
      </c>
      <c r="L174" s="613">
        <f t="shared" si="87"/>
        <v>88.888888888888886</v>
      </c>
      <c r="M174" s="474">
        <f t="shared" si="88"/>
        <v>88.675213675213669</v>
      </c>
      <c r="N174" s="339"/>
      <c r="O174" s="482"/>
      <c r="P174" s="473">
        <f t="shared" si="89"/>
        <v>0</v>
      </c>
      <c r="Q174" s="476"/>
      <c r="R174" s="473"/>
      <c r="S174" s="473">
        <f t="shared" si="90"/>
        <v>0</v>
      </c>
      <c r="T174" s="476">
        <f t="shared" si="91"/>
        <v>0</v>
      </c>
      <c r="U174" s="473">
        <f t="shared" si="91"/>
        <v>0</v>
      </c>
      <c r="V174" s="478">
        <f t="shared" si="92"/>
        <v>0</v>
      </c>
      <c r="W174" s="472">
        <v>1</v>
      </c>
      <c r="X174" s="473">
        <v>0</v>
      </c>
      <c r="Y174" s="473">
        <f t="shared" si="93"/>
        <v>1</v>
      </c>
      <c r="Z174" s="473"/>
      <c r="AA174" s="473"/>
      <c r="AB174" s="473">
        <f t="shared" si="94"/>
        <v>0</v>
      </c>
      <c r="AC174" s="476">
        <f t="shared" si="95"/>
        <v>1</v>
      </c>
      <c r="AD174" s="473">
        <f t="shared" si="95"/>
        <v>0</v>
      </c>
      <c r="AE174" s="478">
        <f t="shared" si="96"/>
        <v>1</v>
      </c>
      <c r="AF174" s="476"/>
      <c r="AG174" s="473"/>
      <c r="AH174" s="473">
        <f t="shared" si="97"/>
        <v>0</v>
      </c>
      <c r="AI174" s="476"/>
      <c r="AJ174" s="473"/>
      <c r="AK174" s="473">
        <f t="shared" si="98"/>
        <v>0</v>
      </c>
      <c r="AL174" s="476">
        <f t="shared" si="99"/>
        <v>0</v>
      </c>
      <c r="AM174" s="473">
        <f t="shared" si="99"/>
        <v>0</v>
      </c>
      <c r="AN174" s="478">
        <f t="shared" si="100"/>
        <v>0</v>
      </c>
    </row>
    <row r="175" spans="1:40" x14ac:dyDescent="0.3">
      <c r="A175" s="491" t="s">
        <v>751</v>
      </c>
      <c r="B175" s="493" t="s">
        <v>803</v>
      </c>
      <c r="C175" s="416" t="s">
        <v>804</v>
      </c>
      <c r="D175" s="417"/>
      <c r="E175" s="482">
        <v>25</v>
      </c>
      <c r="F175" s="482">
        <v>17</v>
      </c>
      <c r="G175" s="478">
        <f t="shared" si="85"/>
        <v>42</v>
      </c>
      <c r="H175" s="339">
        <v>20</v>
      </c>
      <c r="I175" s="482">
        <v>16</v>
      </c>
      <c r="J175" s="473">
        <f t="shared" si="86"/>
        <v>36</v>
      </c>
      <c r="K175" s="614">
        <f t="shared" si="87"/>
        <v>80</v>
      </c>
      <c r="L175" s="613">
        <f t="shared" si="87"/>
        <v>94.117647058823522</v>
      </c>
      <c r="M175" s="474">
        <f t="shared" si="88"/>
        <v>87.058823529411768</v>
      </c>
      <c r="N175" s="339"/>
      <c r="O175" s="482"/>
      <c r="P175" s="473">
        <f t="shared" si="89"/>
        <v>0</v>
      </c>
      <c r="Q175" s="476"/>
      <c r="R175" s="473"/>
      <c r="S175" s="473">
        <f t="shared" si="90"/>
        <v>0</v>
      </c>
      <c r="T175" s="476">
        <f t="shared" si="91"/>
        <v>0</v>
      </c>
      <c r="U175" s="473">
        <f t="shared" si="91"/>
        <v>0</v>
      </c>
      <c r="V175" s="478">
        <f t="shared" si="92"/>
        <v>0</v>
      </c>
      <c r="W175" s="472"/>
      <c r="X175" s="473"/>
      <c r="Y175" s="473">
        <f t="shared" si="93"/>
        <v>0</v>
      </c>
      <c r="Z175" s="473"/>
      <c r="AA175" s="473"/>
      <c r="AB175" s="473">
        <f t="shared" si="94"/>
        <v>0</v>
      </c>
      <c r="AC175" s="476">
        <f t="shared" si="95"/>
        <v>0</v>
      </c>
      <c r="AD175" s="473">
        <f t="shared" si="95"/>
        <v>0</v>
      </c>
      <c r="AE175" s="478">
        <f t="shared" si="96"/>
        <v>0</v>
      </c>
      <c r="AF175" s="476"/>
      <c r="AG175" s="473"/>
      <c r="AH175" s="473">
        <f t="shared" si="97"/>
        <v>0</v>
      </c>
      <c r="AI175" s="476"/>
      <c r="AJ175" s="473"/>
      <c r="AK175" s="473">
        <f t="shared" si="98"/>
        <v>0</v>
      </c>
      <c r="AL175" s="476">
        <f t="shared" si="99"/>
        <v>0</v>
      </c>
      <c r="AM175" s="473">
        <f t="shared" si="99"/>
        <v>0</v>
      </c>
      <c r="AN175" s="478">
        <f t="shared" si="100"/>
        <v>0</v>
      </c>
    </row>
    <row r="176" spans="1:40" x14ac:dyDescent="0.3">
      <c r="A176" s="491" t="s">
        <v>751</v>
      </c>
      <c r="B176" s="493" t="s">
        <v>805</v>
      </c>
      <c r="C176" s="416" t="s">
        <v>806</v>
      </c>
      <c r="D176" s="417"/>
      <c r="E176" s="482">
        <v>29</v>
      </c>
      <c r="F176" s="482">
        <v>9</v>
      </c>
      <c r="G176" s="478">
        <f t="shared" si="85"/>
        <v>38</v>
      </c>
      <c r="H176" s="339">
        <v>25</v>
      </c>
      <c r="I176" s="482">
        <v>8</v>
      </c>
      <c r="J176" s="473">
        <f t="shared" si="86"/>
        <v>33</v>
      </c>
      <c r="K176" s="614">
        <f t="shared" si="87"/>
        <v>86.206896551724128</v>
      </c>
      <c r="L176" s="613">
        <f t="shared" si="87"/>
        <v>88.888888888888886</v>
      </c>
      <c r="M176" s="474">
        <f t="shared" si="88"/>
        <v>87.547892720306507</v>
      </c>
      <c r="N176" s="339"/>
      <c r="O176" s="482"/>
      <c r="P176" s="473">
        <f t="shared" si="89"/>
        <v>0</v>
      </c>
      <c r="Q176" s="476"/>
      <c r="R176" s="473"/>
      <c r="S176" s="473">
        <f t="shared" si="90"/>
        <v>0</v>
      </c>
      <c r="T176" s="476">
        <f t="shared" si="91"/>
        <v>0</v>
      </c>
      <c r="U176" s="473">
        <f t="shared" si="91"/>
        <v>0</v>
      </c>
      <c r="V176" s="478">
        <f t="shared" si="92"/>
        <v>0</v>
      </c>
      <c r="W176" s="472">
        <v>1</v>
      </c>
      <c r="X176" s="473">
        <v>1</v>
      </c>
      <c r="Y176" s="473">
        <f t="shared" si="93"/>
        <v>2</v>
      </c>
      <c r="Z176" s="473"/>
      <c r="AA176" s="473"/>
      <c r="AB176" s="473">
        <f t="shared" si="94"/>
        <v>0</v>
      </c>
      <c r="AC176" s="476">
        <f t="shared" si="95"/>
        <v>1</v>
      </c>
      <c r="AD176" s="473">
        <f t="shared" si="95"/>
        <v>1</v>
      </c>
      <c r="AE176" s="478">
        <f t="shared" si="96"/>
        <v>2</v>
      </c>
      <c r="AF176" s="476"/>
      <c r="AG176" s="473"/>
      <c r="AH176" s="473">
        <f t="shared" si="97"/>
        <v>0</v>
      </c>
      <c r="AI176" s="476"/>
      <c r="AJ176" s="473"/>
      <c r="AK176" s="473">
        <f t="shared" si="98"/>
        <v>0</v>
      </c>
      <c r="AL176" s="476">
        <f t="shared" si="99"/>
        <v>0</v>
      </c>
      <c r="AM176" s="473">
        <f t="shared" si="99"/>
        <v>0</v>
      </c>
      <c r="AN176" s="478">
        <f t="shared" si="100"/>
        <v>0</v>
      </c>
    </row>
    <row r="177" spans="1:40" x14ac:dyDescent="0.3">
      <c r="A177" s="491" t="s">
        <v>751</v>
      </c>
      <c r="B177" s="493" t="s">
        <v>807</v>
      </c>
      <c r="C177" s="416" t="s">
        <v>808</v>
      </c>
      <c r="D177" s="417"/>
      <c r="E177" s="482">
        <v>22</v>
      </c>
      <c r="F177" s="482">
        <v>15</v>
      </c>
      <c r="G177" s="478">
        <f t="shared" si="85"/>
        <v>37</v>
      </c>
      <c r="H177" s="339">
        <v>19</v>
      </c>
      <c r="I177" s="482">
        <v>15</v>
      </c>
      <c r="J177" s="473">
        <f t="shared" si="86"/>
        <v>34</v>
      </c>
      <c r="K177" s="614">
        <f t="shared" si="87"/>
        <v>86.36363636363636</v>
      </c>
      <c r="L177" s="613">
        <f t="shared" si="87"/>
        <v>100</v>
      </c>
      <c r="M177" s="474">
        <f t="shared" si="88"/>
        <v>93.181818181818187</v>
      </c>
      <c r="N177" s="339"/>
      <c r="O177" s="482"/>
      <c r="P177" s="473">
        <f t="shared" si="89"/>
        <v>0</v>
      </c>
      <c r="Q177" s="476"/>
      <c r="R177" s="473"/>
      <c r="S177" s="473">
        <f t="shared" si="90"/>
        <v>0</v>
      </c>
      <c r="T177" s="476">
        <f t="shared" si="91"/>
        <v>0</v>
      </c>
      <c r="U177" s="473">
        <f t="shared" si="91"/>
        <v>0</v>
      </c>
      <c r="V177" s="478">
        <f t="shared" si="92"/>
        <v>0</v>
      </c>
      <c r="W177" s="472">
        <v>1</v>
      </c>
      <c r="X177" s="473">
        <v>0</v>
      </c>
      <c r="Y177" s="473">
        <f t="shared" si="93"/>
        <v>1</v>
      </c>
      <c r="Z177" s="473"/>
      <c r="AA177" s="473"/>
      <c r="AB177" s="473">
        <f t="shared" si="94"/>
        <v>0</v>
      </c>
      <c r="AC177" s="476">
        <f t="shared" si="95"/>
        <v>1</v>
      </c>
      <c r="AD177" s="473">
        <f t="shared" si="95"/>
        <v>0</v>
      </c>
      <c r="AE177" s="478">
        <f t="shared" si="96"/>
        <v>1</v>
      </c>
      <c r="AF177" s="476"/>
      <c r="AG177" s="473"/>
      <c r="AH177" s="473">
        <f t="shared" si="97"/>
        <v>0</v>
      </c>
      <c r="AI177" s="476"/>
      <c r="AJ177" s="473"/>
      <c r="AK177" s="473">
        <f t="shared" si="98"/>
        <v>0</v>
      </c>
      <c r="AL177" s="476">
        <f t="shared" si="99"/>
        <v>0</v>
      </c>
      <c r="AM177" s="473">
        <f t="shared" si="99"/>
        <v>0</v>
      </c>
      <c r="AN177" s="478">
        <f t="shared" si="100"/>
        <v>0</v>
      </c>
    </row>
    <row r="178" spans="1:40" x14ac:dyDescent="0.3">
      <c r="A178" s="491" t="s">
        <v>751</v>
      </c>
      <c r="B178" s="493" t="s">
        <v>809</v>
      </c>
      <c r="C178" s="864" t="s">
        <v>810</v>
      </c>
      <c r="D178" s="758"/>
      <c r="E178" s="482">
        <v>33</v>
      </c>
      <c r="F178" s="482">
        <v>14</v>
      </c>
      <c r="G178" s="478">
        <f t="shared" si="85"/>
        <v>47</v>
      </c>
      <c r="H178" s="339">
        <v>30</v>
      </c>
      <c r="I178" s="482">
        <v>12</v>
      </c>
      <c r="J178" s="473">
        <f t="shared" si="86"/>
        <v>42</v>
      </c>
      <c r="K178" s="614">
        <f t="shared" si="87"/>
        <v>90.909090909090907</v>
      </c>
      <c r="L178" s="613">
        <f t="shared" si="87"/>
        <v>85.714285714285708</v>
      </c>
      <c r="M178" s="474">
        <f t="shared" si="88"/>
        <v>88.3116883116883</v>
      </c>
      <c r="N178" s="339"/>
      <c r="O178" s="482"/>
      <c r="P178" s="473">
        <f t="shared" si="89"/>
        <v>0</v>
      </c>
      <c r="Q178" s="476"/>
      <c r="R178" s="473"/>
      <c r="S178" s="473">
        <f t="shared" si="90"/>
        <v>0</v>
      </c>
      <c r="T178" s="476">
        <f t="shared" si="91"/>
        <v>0</v>
      </c>
      <c r="U178" s="473">
        <f t="shared" si="91"/>
        <v>0</v>
      </c>
      <c r="V178" s="478">
        <f t="shared" si="92"/>
        <v>0</v>
      </c>
      <c r="W178" s="472">
        <v>1</v>
      </c>
      <c r="X178" s="473">
        <v>0</v>
      </c>
      <c r="Y178" s="473">
        <f t="shared" si="93"/>
        <v>1</v>
      </c>
      <c r="Z178" s="473"/>
      <c r="AA178" s="473"/>
      <c r="AB178" s="473">
        <f t="shared" si="94"/>
        <v>0</v>
      </c>
      <c r="AC178" s="476">
        <f t="shared" si="95"/>
        <v>1</v>
      </c>
      <c r="AD178" s="473">
        <f t="shared" si="95"/>
        <v>0</v>
      </c>
      <c r="AE178" s="478">
        <f t="shared" si="96"/>
        <v>1</v>
      </c>
      <c r="AF178" s="476"/>
      <c r="AG178" s="473"/>
      <c r="AH178" s="473">
        <f t="shared" si="97"/>
        <v>0</v>
      </c>
      <c r="AI178" s="476"/>
      <c r="AJ178" s="473"/>
      <c r="AK178" s="473">
        <f t="shared" si="98"/>
        <v>0</v>
      </c>
      <c r="AL178" s="476">
        <f t="shared" si="99"/>
        <v>0</v>
      </c>
      <c r="AM178" s="473">
        <f t="shared" si="99"/>
        <v>0</v>
      </c>
      <c r="AN178" s="478">
        <f t="shared" si="100"/>
        <v>0</v>
      </c>
    </row>
    <row r="179" spans="1:40" x14ac:dyDescent="0.3">
      <c r="A179" s="491" t="s">
        <v>751</v>
      </c>
      <c r="B179" s="493" t="s">
        <v>811</v>
      </c>
      <c r="C179" s="864" t="s">
        <v>812</v>
      </c>
      <c r="D179" s="758"/>
      <c r="E179" s="482">
        <v>32</v>
      </c>
      <c r="F179" s="482">
        <v>14</v>
      </c>
      <c r="G179" s="478">
        <f t="shared" si="85"/>
        <v>46</v>
      </c>
      <c r="H179" s="339">
        <v>29</v>
      </c>
      <c r="I179" s="482">
        <v>12</v>
      </c>
      <c r="J179" s="473">
        <f t="shared" si="86"/>
        <v>41</v>
      </c>
      <c r="K179" s="614">
        <f t="shared" si="87"/>
        <v>90.625</v>
      </c>
      <c r="L179" s="613">
        <f t="shared" si="87"/>
        <v>85.714285714285708</v>
      </c>
      <c r="M179" s="474">
        <f t="shared" si="88"/>
        <v>88.169642857142861</v>
      </c>
      <c r="N179" s="339"/>
      <c r="O179" s="482"/>
      <c r="P179" s="473">
        <f t="shared" si="89"/>
        <v>0</v>
      </c>
      <c r="Q179" s="476"/>
      <c r="R179" s="473"/>
      <c r="S179" s="473">
        <f t="shared" si="90"/>
        <v>0</v>
      </c>
      <c r="T179" s="476">
        <f t="shared" si="91"/>
        <v>0</v>
      </c>
      <c r="U179" s="473">
        <f t="shared" si="91"/>
        <v>0</v>
      </c>
      <c r="V179" s="478">
        <f t="shared" si="92"/>
        <v>0</v>
      </c>
      <c r="W179" s="472">
        <v>0</v>
      </c>
      <c r="X179" s="473">
        <v>1</v>
      </c>
      <c r="Y179" s="473">
        <f t="shared" si="93"/>
        <v>1</v>
      </c>
      <c r="Z179" s="473"/>
      <c r="AA179" s="473"/>
      <c r="AB179" s="473">
        <f t="shared" si="94"/>
        <v>0</v>
      </c>
      <c r="AC179" s="476">
        <f t="shared" si="95"/>
        <v>0</v>
      </c>
      <c r="AD179" s="473">
        <f t="shared" si="95"/>
        <v>1</v>
      </c>
      <c r="AE179" s="478">
        <f t="shared" si="96"/>
        <v>1</v>
      </c>
      <c r="AF179" s="476"/>
      <c r="AG179" s="473"/>
      <c r="AH179" s="473">
        <f t="shared" si="97"/>
        <v>0</v>
      </c>
      <c r="AI179" s="476"/>
      <c r="AJ179" s="473"/>
      <c r="AK179" s="473">
        <f t="shared" si="98"/>
        <v>0</v>
      </c>
      <c r="AL179" s="476">
        <f t="shared" si="99"/>
        <v>0</v>
      </c>
      <c r="AM179" s="473">
        <f t="shared" si="99"/>
        <v>0</v>
      </c>
      <c r="AN179" s="478">
        <f t="shared" si="100"/>
        <v>0</v>
      </c>
    </row>
    <row r="180" spans="1:40" x14ac:dyDescent="0.3">
      <c r="A180" s="491" t="s">
        <v>751</v>
      </c>
      <c r="B180" s="493" t="s">
        <v>813</v>
      </c>
      <c r="C180" s="864" t="s">
        <v>814</v>
      </c>
      <c r="D180" s="758"/>
      <c r="E180" s="482">
        <v>33</v>
      </c>
      <c r="F180" s="482">
        <v>12</v>
      </c>
      <c r="G180" s="478">
        <f t="shared" si="85"/>
        <v>45</v>
      </c>
      <c r="H180" s="339">
        <v>27</v>
      </c>
      <c r="I180" s="482">
        <v>11</v>
      </c>
      <c r="J180" s="473">
        <f t="shared" si="86"/>
        <v>38</v>
      </c>
      <c r="K180" s="614">
        <f t="shared" si="87"/>
        <v>81.818181818181827</v>
      </c>
      <c r="L180" s="613">
        <f t="shared" si="87"/>
        <v>91.666666666666657</v>
      </c>
      <c r="M180" s="474">
        <f t="shared" si="88"/>
        <v>86.742424242424249</v>
      </c>
      <c r="N180" s="339"/>
      <c r="O180" s="482"/>
      <c r="P180" s="473">
        <f t="shared" si="89"/>
        <v>0</v>
      </c>
      <c r="Q180" s="476"/>
      <c r="R180" s="473"/>
      <c r="S180" s="473">
        <f t="shared" si="90"/>
        <v>0</v>
      </c>
      <c r="T180" s="476">
        <f t="shared" si="91"/>
        <v>0</v>
      </c>
      <c r="U180" s="473">
        <f t="shared" si="91"/>
        <v>0</v>
      </c>
      <c r="V180" s="478">
        <f t="shared" si="92"/>
        <v>0</v>
      </c>
      <c r="W180" s="472">
        <v>1</v>
      </c>
      <c r="X180" s="473">
        <v>2</v>
      </c>
      <c r="Y180" s="473">
        <f t="shared" si="93"/>
        <v>3</v>
      </c>
      <c r="Z180" s="473"/>
      <c r="AA180" s="473"/>
      <c r="AB180" s="473">
        <f t="shared" si="94"/>
        <v>0</v>
      </c>
      <c r="AC180" s="476">
        <f t="shared" si="95"/>
        <v>1</v>
      </c>
      <c r="AD180" s="473">
        <f t="shared" si="95"/>
        <v>2</v>
      </c>
      <c r="AE180" s="478">
        <f t="shared" si="96"/>
        <v>3</v>
      </c>
      <c r="AF180" s="476"/>
      <c r="AG180" s="473"/>
      <c r="AH180" s="473">
        <f t="shared" si="97"/>
        <v>0</v>
      </c>
      <c r="AI180" s="476"/>
      <c r="AJ180" s="473"/>
      <c r="AK180" s="473">
        <f t="shared" si="98"/>
        <v>0</v>
      </c>
      <c r="AL180" s="476">
        <f t="shared" si="99"/>
        <v>0</v>
      </c>
      <c r="AM180" s="473">
        <f t="shared" si="99"/>
        <v>0</v>
      </c>
      <c r="AN180" s="478">
        <f t="shared" si="100"/>
        <v>0</v>
      </c>
    </row>
    <row r="181" spans="1:40" x14ac:dyDescent="0.3">
      <c r="A181" s="491" t="s">
        <v>751</v>
      </c>
      <c r="B181" s="493" t="s">
        <v>640</v>
      </c>
      <c r="C181" s="864" t="s">
        <v>784</v>
      </c>
      <c r="D181" s="758"/>
      <c r="E181" s="482">
        <v>15</v>
      </c>
      <c r="F181" s="482">
        <v>13</v>
      </c>
      <c r="G181" s="478">
        <f t="shared" si="85"/>
        <v>28</v>
      </c>
      <c r="H181" s="339">
        <v>13</v>
      </c>
      <c r="I181" s="482">
        <v>11</v>
      </c>
      <c r="J181" s="473">
        <f t="shared" si="86"/>
        <v>24</v>
      </c>
      <c r="K181" s="614">
        <f t="shared" si="87"/>
        <v>86.666666666666671</v>
      </c>
      <c r="L181" s="613">
        <f t="shared" si="87"/>
        <v>84.615384615384613</v>
      </c>
      <c r="M181" s="474">
        <f t="shared" si="88"/>
        <v>85.641025641025635</v>
      </c>
      <c r="N181" s="339"/>
      <c r="O181" s="482"/>
      <c r="P181" s="473">
        <f t="shared" si="89"/>
        <v>0</v>
      </c>
      <c r="Q181" s="476"/>
      <c r="R181" s="473"/>
      <c r="S181" s="473">
        <f t="shared" si="90"/>
        <v>0</v>
      </c>
      <c r="T181" s="476">
        <f t="shared" si="91"/>
        <v>0</v>
      </c>
      <c r="U181" s="473">
        <f t="shared" si="91"/>
        <v>0</v>
      </c>
      <c r="V181" s="478">
        <f t="shared" si="92"/>
        <v>0</v>
      </c>
      <c r="W181" s="472"/>
      <c r="X181" s="473"/>
      <c r="Y181" s="473">
        <f t="shared" si="93"/>
        <v>0</v>
      </c>
      <c r="Z181" s="473"/>
      <c r="AA181" s="473"/>
      <c r="AB181" s="473">
        <f t="shared" si="94"/>
        <v>0</v>
      </c>
      <c r="AC181" s="476">
        <f t="shared" si="95"/>
        <v>0</v>
      </c>
      <c r="AD181" s="473">
        <f t="shared" si="95"/>
        <v>0</v>
      </c>
      <c r="AE181" s="478">
        <f t="shared" si="96"/>
        <v>0</v>
      </c>
      <c r="AF181" s="476"/>
      <c r="AG181" s="473"/>
      <c r="AH181" s="473">
        <f t="shared" si="97"/>
        <v>0</v>
      </c>
      <c r="AI181" s="476"/>
      <c r="AJ181" s="473"/>
      <c r="AK181" s="473">
        <f t="shared" si="98"/>
        <v>0</v>
      </c>
      <c r="AL181" s="476">
        <f t="shared" si="99"/>
        <v>0</v>
      </c>
      <c r="AM181" s="473">
        <f t="shared" si="99"/>
        <v>0</v>
      </c>
      <c r="AN181" s="478">
        <f t="shared" si="100"/>
        <v>0</v>
      </c>
    </row>
    <row r="182" spans="1:40" x14ac:dyDescent="0.3">
      <c r="A182" s="491" t="s">
        <v>751</v>
      </c>
      <c r="B182" s="493" t="s">
        <v>749</v>
      </c>
      <c r="C182" s="416" t="s">
        <v>672</v>
      </c>
      <c r="D182" s="417"/>
      <c r="E182" s="482">
        <v>6</v>
      </c>
      <c r="F182" s="482">
        <v>2</v>
      </c>
      <c r="G182" s="478">
        <f t="shared" si="85"/>
        <v>8</v>
      </c>
      <c r="H182" s="339">
        <v>6</v>
      </c>
      <c r="I182" s="482">
        <v>2</v>
      </c>
      <c r="J182" s="473">
        <f t="shared" si="86"/>
        <v>8</v>
      </c>
      <c r="K182" s="614">
        <f t="shared" si="87"/>
        <v>100</v>
      </c>
      <c r="L182" s="613">
        <f t="shared" si="87"/>
        <v>100</v>
      </c>
      <c r="M182" s="474">
        <f t="shared" si="88"/>
        <v>100</v>
      </c>
      <c r="N182" s="339"/>
      <c r="O182" s="482"/>
      <c r="P182" s="473">
        <f t="shared" si="89"/>
        <v>0</v>
      </c>
      <c r="Q182" s="476"/>
      <c r="R182" s="473"/>
      <c r="S182" s="473">
        <f t="shared" si="90"/>
        <v>0</v>
      </c>
      <c r="T182" s="476">
        <f t="shared" si="91"/>
        <v>0</v>
      </c>
      <c r="U182" s="473">
        <f t="shared" si="91"/>
        <v>0</v>
      </c>
      <c r="V182" s="478">
        <f t="shared" si="92"/>
        <v>0</v>
      </c>
      <c r="W182" s="472"/>
      <c r="X182" s="473"/>
      <c r="Y182" s="473">
        <f t="shared" si="93"/>
        <v>0</v>
      </c>
      <c r="Z182" s="473"/>
      <c r="AA182" s="473"/>
      <c r="AB182" s="473">
        <f t="shared" si="94"/>
        <v>0</v>
      </c>
      <c r="AC182" s="476">
        <f t="shared" si="95"/>
        <v>0</v>
      </c>
      <c r="AD182" s="473">
        <f t="shared" si="95"/>
        <v>0</v>
      </c>
      <c r="AE182" s="478">
        <f t="shared" si="96"/>
        <v>0</v>
      </c>
      <c r="AF182" s="476"/>
      <c r="AG182" s="473"/>
      <c r="AH182" s="473">
        <f t="shared" si="97"/>
        <v>0</v>
      </c>
      <c r="AI182" s="476"/>
      <c r="AJ182" s="473"/>
      <c r="AK182" s="473">
        <f t="shared" si="98"/>
        <v>0</v>
      </c>
      <c r="AL182" s="476">
        <f t="shared" si="99"/>
        <v>0</v>
      </c>
      <c r="AM182" s="473">
        <f t="shared" si="99"/>
        <v>0</v>
      </c>
      <c r="AN182" s="478">
        <f t="shared" si="100"/>
        <v>0</v>
      </c>
    </row>
    <row r="183" spans="1:40" x14ac:dyDescent="0.3">
      <c r="A183" s="491" t="s">
        <v>751</v>
      </c>
      <c r="B183" s="495" t="s">
        <v>673</v>
      </c>
      <c r="C183" s="416" t="s">
        <v>674</v>
      </c>
      <c r="D183" s="417"/>
      <c r="E183" s="482">
        <v>1</v>
      </c>
      <c r="F183" s="482">
        <v>0</v>
      </c>
      <c r="G183" s="478">
        <f t="shared" si="85"/>
        <v>1</v>
      </c>
      <c r="H183" s="339">
        <v>1</v>
      </c>
      <c r="I183" s="482">
        <v>0</v>
      </c>
      <c r="J183" s="473">
        <f t="shared" si="86"/>
        <v>1</v>
      </c>
      <c r="K183" s="614">
        <f t="shared" ref="K183:K186" si="101">H183/E183*100</f>
        <v>100</v>
      </c>
      <c r="L183" s="613">
        <v>100</v>
      </c>
      <c r="M183" s="474">
        <f t="shared" si="88"/>
        <v>100</v>
      </c>
      <c r="N183" s="339"/>
      <c r="O183" s="482"/>
      <c r="P183" s="473">
        <f t="shared" si="89"/>
        <v>0</v>
      </c>
      <c r="Q183" s="476"/>
      <c r="R183" s="473"/>
      <c r="S183" s="473">
        <f t="shared" si="90"/>
        <v>0</v>
      </c>
      <c r="T183" s="476">
        <f t="shared" ref="T183:U186" si="102">N183+Q183</f>
        <v>0</v>
      </c>
      <c r="U183" s="473">
        <f t="shared" si="102"/>
        <v>0</v>
      </c>
      <c r="V183" s="478">
        <f t="shared" si="92"/>
        <v>0</v>
      </c>
      <c r="W183" s="472"/>
      <c r="X183" s="473"/>
      <c r="Y183" s="473">
        <f t="shared" si="93"/>
        <v>0</v>
      </c>
      <c r="Z183" s="473"/>
      <c r="AA183" s="473"/>
      <c r="AB183" s="473">
        <f t="shared" si="94"/>
        <v>0</v>
      </c>
      <c r="AC183" s="476">
        <f t="shared" ref="AC183:AD186" si="103">W183+Z183</f>
        <v>0</v>
      </c>
      <c r="AD183" s="473">
        <f t="shared" si="103"/>
        <v>0</v>
      </c>
      <c r="AE183" s="478">
        <f t="shared" si="96"/>
        <v>0</v>
      </c>
      <c r="AF183" s="476"/>
      <c r="AG183" s="473"/>
      <c r="AH183" s="473">
        <f t="shared" si="97"/>
        <v>0</v>
      </c>
      <c r="AI183" s="476"/>
      <c r="AJ183" s="473"/>
      <c r="AK183" s="473">
        <f t="shared" si="98"/>
        <v>0</v>
      </c>
      <c r="AL183" s="476">
        <f t="shared" ref="AL183:AM186" si="104">AF183+AI183</f>
        <v>0</v>
      </c>
      <c r="AM183" s="473">
        <f t="shared" si="104"/>
        <v>0</v>
      </c>
      <c r="AN183" s="478">
        <f t="shared" si="100"/>
        <v>0</v>
      </c>
    </row>
    <row r="184" spans="1:40" x14ac:dyDescent="0.3">
      <c r="A184" s="491" t="s">
        <v>751</v>
      </c>
      <c r="B184" s="495" t="s">
        <v>815</v>
      </c>
      <c r="C184" s="864"/>
      <c r="D184" s="758"/>
      <c r="E184" s="482">
        <v>1</v>
      </c>
      <c r="F184" s="482">
        <v>0</v>
      </c>
      <c r="G184" s="478">
        <f t="shared" si="85"/>
        <v>1</v>
      </c>
      <c r="H184" s="339">
        <v>1</v>
      </c>
      <c r="I184" s="482">
        <v>0</v>
      </c>
      <c r="J184" s="473">
        <f t="shared" si="86"/>
        <v>1</v>
      </c>
      <c r="K184" s="614">
        <f t="shared" si="101"/>
        <v>100</v>
      </c>
      <c r="L184" s="613">
        <v>100</v>
      </c>
      <c r="M184" s="474">
        <f t="shared" si="88"/>
        <v>100</v>
      </c>
      <c r="N184" s="339"/>
      <c r="O184" s="482"/>
      <c r="P184" s="473">
        <f t="shared" si="89"/>
        <v>0</v>
      </c>
      <c r="Q184" s="476"/>
      <c r="R184" s="473"/>
      <c r="S184" s="473">
        <f t="shared" si="90"/>
        <v>0</v>
      </c>
      <c r="T184" s="476">
        <f t="shared" si="102"/>
        <v>0</v>
      </c>
      <c r="U184" s="473">
        <f t="shared" si="102"/>
        <v>0</v>
      </c>
      <c r="V184" s="478">
        <f t="shared" si="92"/>
        <v>0</v>
      </c>
      <c r="W184" s="472"/>
      <c r="X184" s="473"/>
      <c r="Y184" s="473">
        <f t="shared" si="93"/>
        <v>0</v>
      </c>
      <c r="Z184" s="473"/>
      <c r="AA184" s="473"/>
      <c r="AB184" s="473">
        <f t="shared" si="94"/>
        <v>0</v>
      </c>
      <c r="AC184" s="476">
        <f t="shared" si="103"/>
        <v>0</v>
      </c>
      <c r="AD184" s="473">
        <f t="shared" si="103"/>
        <v>0</v>
      </c>
      <c r="AE184" s="478">
        <f t="shared" si="96"/>
        <v>0</v>
      </c>
      <c r="AF184" s="476"/>
      <c r="AG184" s="473"/>
      <c r="AH184" s="473">
        <f t="shared" si="97"/>
        <v>0</v>
      </c>
      <c r="AI184" s="476"/>
      <c r="AJ184" s="473"/>
      <c r="AK184" s="473">
        <f t="shared" si="98"/>
        <v>0</v>
      </c>
      <c r="AL184" s="476">
        <f t="shared" si="104"/>
        <v>0</v>
      </c>
      <c r="AM184" s="473">
        <f t="shared" si="104"/>
        <v>0</v>
      </c>
      <c r="AN184" s="478">
        <f t="shared" si="100"/>
        <v>0</v>
      </c>
    </row>
    <row r="185" spans="1:40" x14ac:dyDescent="0.3">
      <c r="A185" s="491" t="s">
        <v>751</v>
      </c>
      <c r="B185" s="495" t="s">
        <v>676</v>
      </c>
      <c r="C185" s="864"/>
      <c r="D185" s="758"/>
      <c r="E185" s="482">
        <v>0</v>
      </c>
      <c r="F185" s="482">
        <v>1</v>
      </c>
      <c r="G185" s="478">
        <f t="shared" si="85"/>
        <v>1</v>
      </c>
      <c r="H185" s="339">
        <v>0</v>
      </c>
      <c r="I185" s="482">
        <v>1</v>
      </c>
      <c r="J185" s="473">
        <f t="shared" si="86"/>
        <v>1</v>
      </c>
      <c r="K185" s="614">
        <v>100</v>
      </c>
      <c r="L185" s="613">
        <f t="shared" ref="L185" si="105">I185/F185*100</f>
        <v>100</v>
      </c>
      <c r="M185" s="474">
        <f t="shared" si="88"/>
        <v>100</v>
      </c>
      <c r="N185" s="339"/>
      <c r="O185" s="482"/>
      <c r="P185" s="473">
        <f t="shared" si="89"/>
        <v>0</v>
      </c>
      <c r="Q185" s="476"/>
      <c r="R185" s="473"/>
      <c r="S185" s="473">
        <f t="shared" si="90"/>
        <v>0</v>
      </c>
      <c r="T185" s="476">
        <f t="shared" si="102"/>
        <v>0</v>
      </c>
      <c r="U185" s="473">
        <f t="shared" si="102"/>
        <v>0</v>
      </c>
      <c r="V185" s="478">
        <f t="shared" si="92"/>
        <v>0</v>
      </c>
      <c r="W185" s="472"/>
      <c r="X185" s="473"/>
      <c r="Y185" s="473">
        <f t="shared" si="93"/>
        <v>0</v>
      </c>
      <c r="Z185" s="473"/>
      <c r="AA185" s="473"/>
      <c r="AB185" s="473">
        <f t="shared" si="94"/>
        <v>0</v>
      </c>
      <c r="AC185" s="476">
        <f t="shared" si="103"/>
        <v>0</v>
      </c>
      <c r="AD185" s="473">
        <f t="shared" si="103"/>
        <v>0</v>
      </c>
      <c r="AE185" s="478">
        <f t="shared" si="96"/>
        <v>0</v>
      </c>
      <c r="AF185" s="476"/>
      <c r="AG185" s="473"/>
      <c r="AH185" s="473">
        <f t="shared" si="97"/>
        <v>0</v>
      </c>
      <c r="AI185" s="476"/>
      <c r="AJ185" s="473"/>
      <c r="AK185" s="473">
        <f t="shared" si="98"/>
        <v>0</v>
      </c>
      <c r="AL185" s="476">
        <f t="shared" si="104"/>
        <v>0</v>
      </c>
      <c r="AM185" s="473">
        <f t="shared" si="104"/>
        <v>0</v>
      </c>
      <c r="AN185" s="478">
        <f t="shared" si="100"/>
        <v>0</v>
      </c>
    </row>
    <row r="186" spans="1:40" ht="17.25" thickBot="1" x14ac:dyDescent="0.35">
      <c r="A186" s="491" t="s">
        <v>751</v>
      </c>
      <c r="B186" s="493" t="s">
        <v>816</v>
      </c>
      <c r="C186" s="864"/>
      <c r="D186" s="758"/>
      <c r="E186" s="482">
        <v>1</v>
      </c>
      <c r="F186" s="482">
        <v>0</v>
      </c>
      <c r="G186" s="478">
        <f t="shared" si="85"/>
        <v>1</v>
      </c>
      <c r="H186" s="339">
        <v>1</v>
      </c>
      <c r="I186" s="482">
        <v>0</v>
      </c>
      <c r="J186" s="473">
        <f t="shared" si="86"/>
        <v>1</v>
      </c>
      <c r="K186" s="614">
        <f t="shared" si="101"/>
        <v>100</v>
      </c>
      <c r="L186" s="613">
        <v>100</v>
      </c>
      <c r="M186" s="474">
        <f t="shared" si="88"/>
        <v>100</v>
      </c>
      <c r="N186" s="339"/>
      <c r="O186" s="482"/>
      <c r="P186" s="473">
        <f t="shared" si="89"/>
        <v>0</v>
      </c>
      <c r="Q186" s="476"/>
      <c r="R186" s="473"/>
      <c r="S186" s="473">
        <f t="shared" si="90"/>
        <v>0</v>
      </c>
      <c r="T186" s="476">
        <f t="shared" si="102"/>
        <v>0</v>
      </c>
      <c r="U186" s="473">
        <f t="shared" si="102"/>
        <v>0</v>
      </c>
      <c r="V186" s="478">
        <f t="shared" si="92"/>
        <v>0</v>
      </c>
      <c r="W186" s="472"/>
      <c r="X186" s="473"/>
      <c r="Y186" s="473">
        <f t="shared" si="93"/>
        <v>0</v>
      </c>
      <c r="Z186" s="473"/>
      <c r="AA186" s="473"/>
      <c r="AB186" s="473">
        <f t="shared" si="94"/>
        <v>0</v>
      </c>
      <c r="AC186" s="476">
        <f t="shared" si="103"/>
        <v>0</v>
      </c>
      <c r="AD186" s="473">
        <f t="shared" si="103"/>
        <v>0</v>
      </c>
      <c r="AE186" s="478">
        <f t="shared" si="96"/>
        <v>0</v>
      </c>
      <c r="AF186" s="476"/>
      <c r="AG186" s="473"/>
      <c r="AH186" s="473">
        <f t="shared" si="97"/>
        <v>0</v>
      </c>
      <c r="AI186" s="476"/>
      <c r="AJ186" s="473"/>
      <c r="AK186" s="473">
        <f t="shared" si="98"/>
        <v>0</v>
      </c>
      <c r="AL186" s="476">
        <f t="shared" si="104"/>
        <v>0</v>
      </c>
      <c r="AM186" s="473">
        <f t="shared" si="104"/>
        <v>0</v>
      </c>
      <c r="AN186" s="478">
        <f t="shared" si="100"/>
        <v>0</v>
      </c>
    </row>
    <row r="187" spans="1:40" ht="17.25" thickBot="1" x14ac:dyDescent="0.35">
      <c r="A187" s="499" t="s">
        <v>67</v>
      </c>
      <c r="B187" s="500"/>
      <c r="C187" s="500"/>
      <c r="D187" s="500"/>
      <c r="E187" s="572">
        <f>SUM(E166:E186)</f>
        <v>420</v>
      </c>
      <c r="F187" s="502">
        <f>SUM(F166:F186)</f>
        <v>275</v>
      </c>
      <c r="G187" s="573">
        <f>E187+F187</f>
        <v>695</v>
      </c>
      <c r="H187" s="572">
        <f>SUM(H166:H186)</f>
        <v>369</v>
      </c>
      <c r="I187" s="505">
        <f>SUM(I166:I186)</f>
        <v>251</v>
      </c>
      <c r="J187" s="502">
        <f>H187+I187</f>
        <v>620</v>
      </c>
      <c r="K187" s="616">
        <f>H187/E187*100</f>
        <v>87.857142857142861</v>
      </c>
      <c r="L187" s="616">
        <f>I187/F187*100</f>
        <v>91.272727272727266</v>
      </c>
      <c r="M187" s="505">
        <f>(K187+L187)/2</f>
        <v>89.564935064935071</v>
      </c>
      <c r="N187" s="572">
        <f>SUM(N166:N186)</f>
        <v>0</v>
      </c>
      <c r="O187" s="505">
        <f>SUM(O166:O186)</f>
        <v>0</v>
      </c>
      <c r="P187" s="502">
        <f>N187+O187</f>
        <v>0</v>
      </c>
      <c r="Q187" s="505">
        <f>SUM(Q166:Q186)</f>
        <v>0</v>
      </c>
      <c r="R187" s="505">
        <f>SUM(R166:R186)</f>
        <v>0</v>
      </c>
      <c r="S187" s="502">
        <f>Q187+R187</f>
        <v>0</v>
      </c>
      <c r="T187" s="502">
        <f>N187+Q187</f>
        <v>0</v>
      </c>
      <c r="U187" s="502">
        <f>O187+R187</f>
        <v>0</v>
      </c>
      <c r="V187" s="573">
        <f t="shared" si="92"/>
        <v>0</v>
      </c>
      <c r="W187" s="572">
        <f>SUM(W166:W186)</f>
        <v>9</v>
      </c>
      <c r="X187" s="505">
        <f>SUM(X166:X186)</f>
        <v>9</v>
      </c>
      <c r="Y187" s="502">
        <f>W187+X187</f>
        <v>18</v>
      </c>
      <c r="Z187" s="505">
        <f>SUM(Z166:Z186)</f>
        <v>2</v>
      </c>
      <c r="AA187" s="505">
        <f>SUM(AA166:AA186)</f>
        <v>0</v>
      </c>
      <c r="AB187" s="502">
        <f>Z187+AA187</f>
        <v>2</v>
      </c>
      <c r="AC187" s="502">
        <f>W187+Z187</f>
        <v>11</v>
      </c>
      <c r="AD187" s="502">
        <f>X187+AA187</f>
        <v>9</v>
      </c>
      <c r="AE187" s="573">
        <f t="shared" si="96"/>
        <v>20</v>
      </c>
      <c r="AF187" s="572">
        <f>SUM(AF166:AF186)</f>
        <v>0</v>
      </c>
      <c r="AG187" s="505">
        <f>SUM(AG166:AG186)</f>
        <v>0</v>
      </c>
      <c r="AH187" s="502">
        <f>AF187+AG187</f>
        <v>0</v>
      </c>
      <c r="AI187" s="505">
        <f>SUM(AI166:AI186)</f>
        <v>0</v>
      </c>
      <c r="AJ187" s="505">
        <f>SUM(AJ166:AJ186)</f>
        <v>1</v>
      </c>
      <c r="AK187" s="502">
        <f>AI187+AJ187</f>
        <v>1</v>
      </c>
      <c r="AL187" s="502">
        <f>AF187+AI187</f>
        <v>0</v>
      </c>
      <c r="AM187" s="502">
        <f>AG187+AJ187</f>
        <v>1</v>
      </c>
      <c r="AN187" s="573">
        <f t="shared" si="100"/>
        <v>1</v>
      </c>
    </row>
    <row r="188" spans="1:40" x14ac:dyDescent="0.3">
      <c r="A188" s="902" t="s">
        <v>68</v>
      </c>
      <c r="B188" s="903"/>
      <c r="C188" s="903"/>
      <c r="D188" s="903"/>
      <c r="E188" s="339"/>
      <c r="F188" s="482"/>
      <c r="G188" s="488"/>
      <c r="H188" s="339"/>
      <c r="I188" s="482"/>
      <c r="J188" s="482"/>
      <c r="K188" s="508"/>
      <c r="L188" s="508"/>
      <c r="M188" s="483"/>
      <c r="N188" s="339"/>
      <c r="O188" s="482"/>
      <c r="P188" s="482"/>
      <c r="Q188" s="482"/>
      <c r="R188" s="482"/>
      <c r="S188" s="482"/>
      <c r="T188" s="482"/>
      <c r="U188" s="482"/>
      <c r="V188" s="488"/>
      <c r="W188" s="339"/>
      <c r="X188" s="482"/>
      <c r="Y188" s="482"/>
      <c r="Z188" s="482"/>
      <c r="AA188" s="482"/>
      <c r="AB188" s="482"/>
      <c r="AC188" s="482"/>
      <c r="AD188" s="482"/>
      <c r="AE188" s="488"/>
      <c r="AF188" s="490"/>
      <c r="AG188" s="482"/>
      <c r="AH188" s="482"/>
      <c r="AI188" s="482"/>
      <c r="AJ188" s="482"/>
      <c r="AK188" s="482"/>
      <c r="AL188" s="482"/>
      <c r="AM188" s="482"/>
      <c r="AN188" s="488"/>
    </row>
    <row r="189" spans="1:40" x14ac:dyDescent="0.3">
      <c r="A189" s="899" t="s">
        <v>94</v>
      </c>
      <c r="B189" s="900"/>
      <c r="C189" s="900"/>
      <c r="D189" s="900"/>
      <c r="E189" s="339"/>
      <c r="F189" s="482"/>
      <c r="G189" s="488"/>
      <c r="H189" s="339"/>
      <c r="I189" s="482"/>
      <c r="J189" s="482"/>
      <c r="K189" s="508"/>
      <c r="L189" s="508"/>
      <c r="M189" s="483"/>
      <c r="N189" s="339"/>
      <c r="O189" s="482"/>
      <c r="P189" s="482"/>
      <c r="Q189" s="482"/>
      <c r="R189" s="482"/>
      <c r="S189" s="482"/>
      <c r="T189" s="482"/>
      <c r="U189" s="482"/>
      <c r="V189" s="488"/>
      <c r="W189" s="339"/>
      <c r="X189" s="482"/>
      <c r="Y189" s="482"/>
      <c r="Z189" s="482"/>
      <c r="AA189" s="482"/>
      <c r="AB189" s="482"/>
      <c r="AC189" s="482"/>
      <c r="AD189" s="482"/>
      <c r="AE189" s="488"/>
      <c r="AF189" s="490"/>
      <c r="AG189" s="482"/>
      <c r="AH189" s="482"/>
      <c r="AI189" s="482"/>
      <c r="AJ189" s="482"/>
      <c r="AK189" s="482"/>
      <c r="AL189" s="482"/>
      <c r="AM189" s="482"/>
      <c r="AN189" s="488"/>
    </row>
    <row r="190" spans="1:40" x14ac:dyDescent="0.3">
      <c r="A190" s="899" t="s">
        <v>95</v>
      </c>
      <c r="B190" s="900"/>
      <c r="C190" s="900"/>
      <c r="D190" s="900"/>
      <c r="E190" s="339"/>
      <c r="F190" s="482"/>
      <c r="G190" s="488"/>
      <c r="H190" s="339"/>
      <c r="I190" s="482"/>
      <c r="J190" s="482"/>
      <c r="K190" s="619"/>
      <c r="L190" s="619"/>
      <c r="M190" s="557"/>
      <c r="N190" s="339"/>
      <c r="O190" s="482"/>
      <c r="P190" s="482"/>
      <c r="Q190" s="482"/>
      <c r="R190" s="482"/>
      <c r="S190" s="482"/>
      <c r="T190" s="482"/>
      <c r="U190" s="482"/>
      <c r="V190" s="488"/>
      <c r="W190" s="339"/>
      <c r="X190" s="482"/>
      <c r="Y190" s="482"/>
      <c r="Z190" s="482"/>
      <c r="AA190" s="482"/>
      <c r="AB190" s="482"/>
      <c r="AC190" s="482"/>
      <c r="AD190" s="482"/>
      <c r="AE190" s="488"/>
      <c r="AF190" s="490"/>
      <c r="AG190" s="482"/>
      <c r="AH190" s="482"/>
      <c r="AI190" s="482"/>
      <c r="AJ190" s="482"/>
      <c r="AK190" s="482"/>
      <c r="AL190" s="482"/>
      <c r="AM190" s="482"/>
      <c r="AN190" s="488"/>
    </row>
    <row r="191" spans="1:40" x14ac:dyDescent="0.3">
      <c r="A191" s="899" t="s">
        <v>96</v>
      </c>
      <c r="B191" s="900"/>
      <c r="C191" s="900"/>
      <c r="D191" s="900"/>
      <c r="E191" s="493">
        <f>SUM(E149:E186)</f>
        <v>711</v>
      </c>
      <c r="F191" s="482">
        <f>SUM(F149:F186)</f>
        <v>780</v>
      </c>
      <c r="G191" s="488">
        <f>E191+F191</f>
        <v>1491</v>
      </c>
      <c r="H191" s="493">
        <f>SUM(H149:H186)</f>
        <v>644</v>
      </c>
      <c r="I191" s="482">
        <f>SUM(I149:I186)</f>
        <v>744</v>
      </c>
      <c r="J191" s="483">
        <f>H191+I191</f>
        <v>1388</v>
      </c>
      <c r="K191" s="508">
        <f>H191/E191*100</f>
        <v>90.576652601969059</v>
      </c>
      <c r="L191" s="508">
        <f>I191/F191*100</f>
        <v>95.384615384615387</v>
      </c>
      <c r="M191" s="558">
        <f>(K191+L191)/2</f>
        <v>92.98063399329223</v>
      </c>
      <c r="N191" s="493">
        <f>SUM(N149:N186)</f>
        <v>0</v>
      </c>
      <c r="O191" s="482">
        <f>SUM(O149:O186)</f>
        <v>0</v>
      </c>
      <c r="P191" s="483">
        <f>N191+O191</f>
        <v>0</v>
      </c>
      <c r="Q191" s="482">
        <f>SUM(Q149:Q186)</f>
        <v>0</v>
      </c>
      <c r="R191" s="482">
        <f>SUM(R149:R186)</f>
        <v>0</v>
      </c>
      <c r="S191" s="483">
        <f>Q191+R191</f>
        <v>0</v>
      </c>
      <c r="T191" s="482">
        <f>SUM(T149:T186)</f>
        <v>0</v>
      </c>
      <c r="U191" s="482">
        <f>SUM(U149:U186)</f>
        <v>0</v>
      </c>
      <c r="V191" s="488">
        <f>T191+U191</f>
        <v>0</v>
      </c>
      <c r="W191" s="493">
        <f>SUM(W149:W186)</f>
        <v>14</v>
      </c>
      <c r="X191" s="482">
        <f>SUM(X149:X186)</f>
        <v>16</v>
      </c>
      <c r="Y191" s="483">
        <f>W191+X191</f>
        <v>30</v>
      </c>
      <c r="Z191" s="482">
        <f>SUM(Z149:Z186)</f>
        <v>2</v>
      </c>
      <c r="AA191" s="482">
        <f>SUM(AA149:AA186)</f>
        <v>2</v>
      </c>
      <c r="AB191" s="483">
        <f>Z191+AA191</f>
        <v>4</v>
      </c>
      <c r="AC191" s="482">
        <f>SUM(AC149:AC186)</f>
        <v>16</v>
      </c>
      <c r="AD191" s="482">
        <f>SUM(AD149:AD186)</f>
        <v>18</v>
      </c>
      <c r="AE191" s="488">
        <f>AC191+AD191</f>
        <v>34</v>
      </c>
      <c r="AF191" s="493">
        <f>SUM(AF149:AF186)</f>
        <v>0</v>
      </c>
      <c r="AG191" s="482">
        <f>SUM(AG149:AG186)</f>
        <v>3</v>
      </c>
      <c r="AH191" s="483">
        <f>AF191+AG191</f>
        <v>3</v>
      </c>
      <c r="AI191" s="482">
        <f>SUM(AI149:AI186)</f>
        <v>0</v>
      </c>
      <c r="AJ191" s="482">
        <f>SUM(AJ149:AJ186)</f>
        <v>1</v>
      </c>
      <c r="AK191" s="483">
        <f>AI191+AJ191</f>
        <v>1</v>
      </c>
      <c r="AL191" s="482">
        <f>SUM(AL149:AL186)</f>
        <v>0</v>
      </c>
      <c r="AM191" s="482">
        <f>SUM(AM149:AM186)</f>
        <v>4</v>
      </c>
      <c r="AN191" s="488">
        <f>AL191+AM191</f>
        <v>4</v>
      </c>
    </row>
    <row r="192" spans="1:40" x14ac:dyDescent="0.3">
      <c r="A192" s="953" t="s">
        <v>97</v>
      </c>
      <c r="B192" s="954"/>
      <c r="C192" s="954"/>
      <c r="D192" s="954"/>
      <c r="E192" s="155"/>
      <c r="F192" s="156"/>
      <c r="G192" s="157"/>
      <c r="H192" s="155"/>
      <c r="I192" s="156"/>
      <c r="J192" s="156"/>
      <c r="K192" s="153"/>
      <c r="L192" s="153"/>
      <c r="M192" s="154"/>
      <c r="N192" s="155"/>
      <c r="O192" s="156"/>
      <c r="P192" s="156"/>
      <c r="Q192" s="156"/>
      <c r="R192" s="156"/>
      <c r="S192" s="156"/>
      <c r="T192" s="156"/>
      <c r="U192" s="156"/>
      <c r="V192" s="157"/>
      <c r="W192" s="155"/>
      <c r="X192" s="156"/>
      <c r="Y192" s="156"/>
      <c r="Z192" s="156"/>
      <c r="AA192" s="156"/>
      <c r="AB192" s="156"/>
      <c r="AC192" s="156"/>
      <c r="AD192" s="156"/>
      <c r="AE192" s="157"/>
      <c r="AF192" s="150"/>
      <c r="AG192" s="156"/>
      <c r="AH192" s="156"/>
      <c r="AI192" s="156"/>
      <c r="AJ192" s="156"/>
      <c r="AK192" s="156"/>
      <c r="AL192" s="156"/>
      <c r="AM192" s="156"/>
      <c r="AN192" s="157"/>
    </row>
    <row r="193" spans="1:40" x14ac:dyDescent="0.3">
      <c r="A193" s="953" t="s">
        <v>98</v>
      </c>
      <c r="B193" s="954"/>
      <c r="C193" s="954"/>
      <c r="D193" s="954"/>
      <c r="E193" s="339"/>
      <c r="F193" s="482"/>
      <c r="G193" s="488"/>
      <c r="H193" s="339"/>
      <c r="I193" s="482"/>
      <c r="J193" s="482"/>
      <c r="K193" s="482"/>
      <c r="L193" s="482"/>
      <c r="M193" s="483"/>
      <c r="N193" s="339"/>
      <c r="O193" s="482"/>
      <c r="P193" s="482"/>
      <c r="Q193" s="482"/>
      <c r="R193" s="482"/>
      <c r="S193" s="482"/>
      <c r="T193" s="482"/>
      <c r="U193" s="482"/>
      <c r="V193" s="488"/>
      <c r="W193" s="339"/>
      <c r="X193" s="482"/>
      <c r="Y193" s="482"/>
      <c r="Z193" s="482"/>
      <c r="AA193" s="482"/>
      <c r="AB193" s="482"/>
      <c r="AC193" s="482"/>
      <c r="AD193" s="482"/>
      <c r="AE193" s="488"/>
      <c r="AF193" s="490"/>
      <c r="AG193" s="482"/>
      <c r="AH193" s="482"/>
      <c r="AI193" s="482"/>
      <c r="AJ193" s="482"/>
      <c r="AK193" s="482"/>
      <c r="AL193" s="482"/>
      <c r="AM193" s="482"/>
      <c r="AN193" s="488"/>
    </row>
    <row r="194" spans="1:40" x14ac:dyDescent="0.3">
      <c r="A194" s="953" t="s">
        <v>99</v>
      </c>
      <c r="B194" s="954"/>
      <c r="C194" s="954"/>
      <c r="D194" s="954"/>
      <c r="E194" s="155"/>
      <c r="F194" s="156"/>
      <c r="G194" s="157"/>
      <c r="H194" s="155"/>
      <c r="I194" s="156"/>
      <c r="J194" s="156"/>
      <c r="K194" s="156"/>
      <c r="L194" s="156"/>
      <c r="M194" s="149"/>
      <c r="N194" s="155"/>
      <c r="O194" s="156"/>
      <c r="P194" s="156"/>
      <c r="Q194" s="156"/>
      <c r="R194" s="156"/>
      <c r="S194" s="156"/>
      <c r="T194" s="156"/>
      <c r="U194" s="156"/>
      <c r="V194" s="157"/>
      <c r="W194" s="155"/>
      <c r="X194" s="156"/>
      <c r="Y194" s="156"/>
      <c r="Z194" s="156"/>
      <c r="AA194" s="156"/>
      <c r="AB194" s="156"/>
      <c r="AC194" s="156"/>
      <c r="AD194" s="156"/>
      <c r="AE194" s="157"/>
      <c r="AF194" s="150"/>
      <c r="AG194" s="156"/>
      <c r="AH194" s="156"/>
      <c r="AI194" s="156"/>
      <c r="AJ194" s="156"/>
      <c r="AK194" s="156"/>
      <c r="AL194" s="156"/>
      <c r="AM194" s="156"/>
      <c r="AN194" s="157"/>
    </row>
    <row r="195" spans="1:40" ht="17.25" thickBot="1" x14ac:dyDescent="0.35">
      <c r="A195" s="955" t="s">
        <v>42</v>
      </c>
      <c r="B195" s="956"/>
      <c r="C195" s="956"/>
      <c r="D195" s="956"/>
      <c r="E195" s="161"/>
      <c r="F195" s="159"/>
      <c r="G195" s="160"/>
      <c r="H195" s="161"/>
      <c r="I195" s="159"/>
      <c r="J195" s="159"/>
      <c r="K195" s="159"/>
      <c r="L195" s="159"/>
      <c r="M195" s="162"/>
      <c r="N195" s="161"/>
      <c r="O195" s="159"/>
      <c r="P195" s="159"/>
      <c r="Q195" s="159"/>
      <c r="R195" s="159"/>
      <c r="S195" s="159"/>
      <c r="T195" s="159"/>
      <c r="U195" s="159"/>
      <c r="V195" s="160"/>
      <c r="W195" s="161"/>
      <c r="X195" s="159"/>
      <c r="Y195" s="159"/>
      <c r="Z195" s="159"/>
      <c r="AA195" s="159"/>
      <c r="AB195" s="159"/>
      <c r="AC195" s="159"/>
      <c r="AD195" s="159"/>
      <c r="AE195" s="160"/>
      <c r="AF195" s="158"/>
      <c r="AG195" s="159"/>
      <c r="AH195" s="159"/>
      <c r="AI195" s="159"/>
      <c r="AJ195" s="159"/>
      <c r="AK195" s="159"/>
      <c r="AL195" s="159"/>
      <c r="AM195" s="159"/>
      <c r="AN195" s="160"/>
    </row>
    <row r="196" spans="1:40" ht="18" thickTop="1" thickBot="1" x14ac:dyDescent="0.35">
      <c r="A196" s="950" t="s">
        <v>3</v>
      </c>
      <c r="B196" s="951"/>
      <c r="C196" s="951"/>
      <c r="D196" s="952"/>
      <c r="E196" s="163"/>
      <c r="F196" s="163"/>
      <c r="G196" s="163"/>
      <c r="H196" s="164"/>
      <c r="I196" s="165"/>
      <c r="J196" s="165"/>
      <c r="K196" s="165"/>
      <c r="L196" s="165"/>
      <c r="M196" s="166"/>
      <c r="N196" s="164"/>
      <c r="O196" s="165"/>
      <c r="P196" s="165"/>
      <c r="Q196" s="165"/>
      <c r="R196" s="165"/>
      <c r="S196" s="165"/>
      <c r="T196" s="165"/>
      <c r="U196" s="165"/>
      <c r="V196" s="167"/>
      <c r="W196" s="164"/>
      <c r="X196" s="165"/>
      <c r="Y196" s="165"/>
      <c r="Z196" s="165"/>
      <c r="AA196" s="165"/>
      <c r="AB196" s="165"/>
      <c r="AC196" s="165"/>
      <c r="AD196" s="165"/>
      <c r="AE196" s="167"/>
      <c r="AF196" s="163"/>
      <c r="AG196" s="165"/>
      <c r="AH196" s="165"/>
      <c r="AI196" s="165"/>
      <c r="AJ196" s="165"/>
      <c r="AK196" s="165"/>
      <c r="AL196" s="165"/>
      <c r="AM196" s="165"/>
      <c r="AN196" s="167"/>
    </row>
    <row r="197" spans="1:40" x14ac:dyDescent="0.3">
      <c r="A197" s="168" t="s">
        <v>53</v>
      </c>
      <c r="B197" s="136"/>
      <c r="C197" s="136"/>
      <c r="D197" s="136"/>
      <c r="E197" s="143"/>
      <c r="F197" s="143"/>
      <c r="G197" s="143"/>
      <c r="H197" s="143"/>
      <c r="I197" s="143"/>
      <c r="J197" s="143"/>
      <c r="K197" s="143"/>
      <c r="L197" s="143"/>
      <c r="M197" s="143"/>
      <c r="N197" s="143"/>
      <c r="O197" s="143"/>
      <c r="P197" s="143"/>
      <c r="Q197" s="143"/>
      <c r="R197" s="143"/>
      <c r="S197" s="143"/>
      <c r="T197" s="143"/>
      <c r="U197" s="143"/>
      <c r="V197" s="143"/>
    </row>
    <row r="198" spans="1:40" x14ac:dyDescent="0.3">
      <c r="A198" s="838" t="s">
        <v>248</v>
      </c>
      <c r="B198" s="838"/>
      <c r="C198" s="838"/>
      <c r="D198" s="838"/>
      <c r="E198" s="838"/>
      <c r="F198" s="838"/>
      <c r="G198" s="838"/>
      <c r="H198" s="838"/>
      <c r="I198" s="838"/>
      <c r="J198" s="838"/>
      <c r="K198" s="838"/>
      <c r="L198" s="838"/>
      <c r="M198" s="838"/>
      <c r="N198" s="838"/>
      <c r="O198" s="838"/>
      <c r="P198" s="838"/>
      <c r="Q198" s="838"/>
      <c r="R198" s="838"/>
      <c r="S198" s="838"/>
      <c r="T198" s="838"/>
      <c r="U198" s="838"/>
      <c r="V198" s="838"/>
    </row>
    <row r="199" spans="1:40" x14ac:dyDescent="0.3">
      <c r="A199" s="128" t="s">
        <v>249</v>
      </c>
      <c r="W199" s="319"/>
      <c r="X199" s="319"/>
      <c r="Y199" s="319"/>
      <c r="Z199" s="319"/>
      <c r="AA199" s="319"/>
      <c r="AC199" s="522"/>
      <c r="AD199" s="522"/>
      <c r="AE199" s="522"/>
      <c r="AF199" s="143"/>
      <c r="AG199" s="143"/>
      <c r="AH199" s="143"/>
      <c r="AI199" s="96"/>
      <c r="AJ199" s="96"/>
      <c r="AK199" s="96"/>
      <c r="AL199" s="96"/>
      <c r="AM199" s="89"/>
      <c r="AN199" s="89"/>
    </row>
    <row r="200" spans="1:40" x14ac:dyDescent="0.3">
      <c r="W200" s="319"/>
      <c r="X200" s="319"/>
      <c r="Y200" s="319"/>
      <c r="Z200" s="319"/>
      <c r="AA200" s="319"/>
      <c r="AC200" s="522"/>
      <c r="AD200" s="522"/>
      <c r="AE200" s="522"/>
      <c r="AF200" s="143"/>
      <c r="AG200" s="143"/>
      <c r="AH200" s="143"/>
      <c r="AI200" s="96"/>
      <c r="AJ200" s="96"/>
      <c r="AK200" s="96"/>
      <c r="AL200" s="96"/>
      <c r="AM200" s="89"/>
      <c r="AN200" s="89"/>
    </row>
    <row r="201" spans="1:40" ht="21" x14ac:dyDescent="0.35">
      <c r="A201" s="523" t="s">
        <v>153</v>
      </c>
      <c r="B201" s="523"/>
      <c r="C201" s="524"/>
      <c r="D201" s="525"/>
      <c r="E201" s="526"/>
      <c r="F201" s="526"/>
      <c r="G201" s="525"/>
      <c r="H201" s="525"/>
      <c r="I201" s="525"/>
      <c r="J201" s="525"/>
      <c r="K201" s="525"/>
      <c r="L201" s="525"/>
      <c r="M201" s="525"/>
      <c r="N201" s="525"/>
      <c r="O201" s="525"/>
      <c r="P201" s="525"/>
      <c r="Q201" s="525"/>
      <c r="R201" s="525"/>
      <c r="S201" s="525"/>
      <c r="T201" s="525"/>
      <c r="U201" s="525"/>
      <c r="V201" s="525"/>
      <c r="W201" s="525"/>
      <c r="X201" s="525"/>
      <c r="Y201" s="525"/>
      <c r="Z201" s="525"/>
      <c r="AA201" s="525"/>
      <c r="AB201" s="525"/>
      <c r="AC201" s="525"/>
      <c r="AD201" s="525"/>
      <c r="AE201" s="525"/>
      <c r="AF201" s="525"/>
      <c r="AG201" s="143"/>
      <c r="AH201" s="143"/>
      <c r="AI201" s="96"/>
      <c r="AJ201" s="96"/>
      <c r="AK201" s="96"/>
      <c r="AL201" s="96"/>
      <c r="AM201" s="89"/>
      <c r="AN201" s="89"/>
    </row>
    <row r="202" spans="1:40" ht="21" x14ac:dyDescent="0.35">
      <c r="A202" s="529"/>
      <c r="B202" s="529"/>
      <c r="C202" s="529"/>
      <c r="D202" s="525"/>
      <c r="E202" s="526"/>
      <c r="F202" s="526"/>
      <c r="G202" s="525"/>
      <c r="H202" s="525"/>
      <c r="I202" s="525"/>
      <c r="J202" s="525"/>
      <c r="K202" s="525"/>
      <c r="L202" s="525"/>
      <c r="M202" s="525"/>
      <c r="N202" s="525"/>
      <c r="O202" s="525"/>
      <c r="P202" s="525"/>
      <c r="Q202" s="525"/>
      <c r="R202" s="525"/>
      <c r="S202" s="525"/>
      <c r="T202" s="525"/>
      <c r="U202" s="525"/>
      <c r="V202" s="530" t="s">
        <v>678</v>
      </c>
      <c r="W202" s="525"/>
      <c r="X202" s="525"/>
      <c r="Y202" s="525"/>
      <c r="Z202" s="525"/>
      <c r="AA202" s="525"/>
      <c r="AB202" s="525"/>
      <c r="AC202" s="525"/>
      <c r="AD202" s="525"/>
      <c r="AE202" s="525"/>
      <c r="AF202" s="525"/>
      <c r="AG202" s="143"/>
      <c r="AH202" s="143"/>
      <c r="AI202" s="96"/>
      <c r="AJ202" s="96"/>
      <c r="AK202" s="96"/>
      <c r="AL202" s="96"/>
      <c r="AM202" s="89"/>
      <c r="AN202" s="89"/>
    </row>
    <row r="203" spans="1:40" ht="21" x14ac:dyDescent="0.35">
      <c r="A203" s="898" t="s">
        <v>679</v>
      </c>
      <c r="B203" s="898"/>
      <c r="C203" s="898"/>
      <c r="D203" s="898"/>
      <c r="E203" s="526"/>
      <c r="F203" s="526"/>
      <c r="G203" s="525"/>
      <c r="H203" s="525"/>
      <c r="I203" s="525"/>
      <c r="J203" s="525"/>
      <c r="K203" s="525"/>
      <c r="L203" s="525"/>
      <c r="M203" s="525"/>
      <c r="N203" s="525"/>
      <c r="O203" s="525"/>
      <c r="P203" s="525"/>
      <c r="Q203" s="525"/>
      <c r="R203" s="525"/>
      <c r="S203" s="525"/>
      <c r="T203" s="525"/>
      <c r="U203" s="525"/>
      <c r="V203" s="526"/>
      <c r="W203" s="525"/>
      <c r="X203" s="525"/>
      <c r="Y203" s="525"/>
      <c r="Z203" s="525"/>
      <c r="AA203" s="525"/>
      <c r="AB203" s="525"/>
      <c r="AC203" s="525"/>
      <c r="AD203" s="525"/>
      <c r="AE203" s="525"/>
      <c r="AF203" s="525"/>
      <c r="AG203" s="143"/>
      <c r="AH203" s="143"/>
      <c r="AI203" s="96"/>
      <c r="AJ203" s="96"/>
      <c r="AK203" s="96"/>
      <c r="AL203" s="96"/>
      <c r="AM203" s="89"/>
      <c r="AN203" s="89"/>
    </row>
    <row r="204" spans="1:40" ht="21" x14ac:dyDescent="0.35">
      <c r="A204" s="913" t="s">
        <v>682</v>
      </c>
      <c r="B204" s="913"/>
      <c r="C204" s="531"/>
      <c r="D204" s="524"/>
      <c r="E204" s="526"/>
      <c r="F204" s="526"/>
      <c r="G204" s="524"/>
      <c r="H204" s="524"/>
      <c r="I204" s="524"/>
      <c r="J204" s="524"/>
      <c r="K204" s="524"/>
      <c r="L204" s="524"/>
      <c r="M204" s="524"/>
      <c r="N204" s="524"/>
      <c r="O204" s="524"/>
      <c r="P204" s="524"/>
      <c r="Q204" s="524"/>
      <c r="R204" s="524"/>
      <c r="S204" s="524"/>
      <c r="T204" s="524"/>
      <c r="U204" s="524"/>
      <c r="V204" s="525"/>
      <c r="W204" s="525"/>
      <c r="X204" s="525"/>
      <c r="Y204" s="525"/>
      <c r="Z204" s="525"/>
      <c r="AA204" s="525"/>
      <c r="AB204" s="525"/>
      <c r="AC204" s="525"/>
      <c r="AD204" s="525"/>
      <c r="AE204" s="524"/>
      <c r="AF204" s="524"/>
      <c r="AG204" s="567"/>
      <c r="AH204" s="567"/>
      <c r="AI204" s="567"/>
      <c r="AJ204" s="124"/>
    </row>
    <row r="205" spans="1:40" ht="21" x14ac:dyDescent="0.35">
      <c r="A205" s="526"/>
      <c r="B205" s="526"/>
      <c r="C205" s="533"/>
      <c r="D205" s="533"/>
      <c r="E205" s="524"/>
      <c r="F205" s="524"/>
      <c r="G205" s="524"/>
      <c r="H205" s="524"/>
      <c r="I205" s="524"/>
      <c r="J205" s="524"/>
      <c r="K205" s="524"/>
      <c r="L205" s="524"/>
      <c r="M205" s="524"/>
      <c r="N205" s="524"/>
      <c r="O205" s="524"/>
      <c r="P205" s="524"/>
      <c r="Q205" s="524"/>
      <c r="R205" s="524"/>
      <c r="S205" s="524"/>
      <c r="T205" s="524"/>
      <c r="U205" s="524"/>
      <c r="V205" s="524"/>
      <c r="W205" s="524"/>
      <c r="X205" s="914" t="s">
        <v>680</v>
      </c>
      <c r="Y205" s="914"/>
      <c r="Z205" s="914"/>
      <c r="AA205" s="914"/>
      <c r="AB205" s="914"/>
      <c r="AC205" s="914"/>
      <c r="AD205" s="914"/>
      <c r="AE205" s="914"/>
      <c r="AF205" s="914"/>
      <c r="AG205" s="567"/>
      <c r="AH205" s="567"/>
      <c r="AI205" s="567"/>
      <c r="AJ205" s="124"/>
    </row>
    <row r="206" spans="1:40" ht="21" x14ac:dyDescent="0.35">
      <c r="A206" s="526"/>
      <c r="B206" s="526"/>
      <c r="C206" s="524"/>
      <c r="D206" s="524"/>
      <c r="E206" s="524"/>
      <c r="F206" s="524"/>
      <c r="G206" s="524"/>
      <c r="H206" s="524"/>
      <c r="I206" s="524"/>
      <c r="J206" s="524"/>
      <c r="K206" s="524"/>
      <c r="L206" s="524"/>
      <c r="M206" s="524"/>
      <c r="N206" s="524"/>
      <c r="O206" s="524"/>
      <c r="P206" s="524"/>
      <c r="Q206" s="524"/>
      <c r="R206" s="524"/>
      <c r="S206" s="524"/>
      <c r="T206" s="524"/>
      <c r="U206" s="524"/>
      <c r="V206" s="524"/>
      <c r="W206" s="524"/>
      <c r="X206" s="535" t="s">
        <v>681</v>
      </c>
      <c r="Y206" s="535"/>
      <c r="Z206" s="535"/>
      <c r="AA206" s="535"/>
      <c r="AB206" s="535"/>
      <c r="AC206" s="535"/>
      <c r="AD206" s="535"/>
      <c r="AE206" s="535"/>
      <c r="AF206" s="535"/>
      <c r="AG206" s="567"/>
      <c r="AH206" s="567"/>
      <c r="AI206" s="567"/>
      <c r="AJ206" s="124"/>
    </row>
    <row r="207" spans="1:40" ht="20.25" x14ac:dyDescent="0.3">
      <c r="A207" s="526"/>
      <c r="B207" s="526"/>
      <c r="C207" s="526"/>
      <c r="D207" s="526"/>
      <c r="E207" s="526"/>
      <c r="F207" s="526"/>
      <c r="G207" s="526"/>
      <c r="H207" s="526"/>
      <c r="I207" s="526"/>
      <c r="J207" s="526"/>
      <c r="K207" s="526"/>
      <c r="L207" s="526"/>
      <c r="M207" s="526"/>
      <c r="N207" s="526"/>
      <c r="O207" s="526"/>
      <c r="P207" s="526"/>
      <c r="Q207" s="526"/>
      <c r="R207" s="526"/>
      <c r="S207" s="526"/>
      <c r="T207" s="526"/>
      <c r="U207" s="526"/>
      <c r="V207" s="526"/>
      <c r="W207" s="526"/>
      <c r="X207" s="526"/>
      <c r="Y207" s="526"/>
      <c r="Z207" s="526"/>
      <c r="AA207" s="526"/>
      <c r="AB207" s="526"/>
      <c r="AC207" s="526"/>
      <c r="AD207" s="526"/>
      <c r="AE207" s="526"/>
      <c r="AF207" s="526"/>
      <c r="AG207" s="567"/>
      <c r="AH207" s="567"/>
      <c r="AI207" s="567"/>
    </row>
    <row r="208" spans="1:40" ht="20.25" x14ac:dyDescent="0.3">
      <c r="A208" s="526"/>
      <c r="B208" s="526"/>
      <c r="C208" s="526"/>
      <c r="D208" s="526"/>
      <c r="E208" s="526"/>
      <c r="F208" s="526"/>
      <c r="G208" s="526"/>
      <c r="H208" s="526"/>
      <c r="I208" s="526"/>
      <c r="J208" s="526"/>
      <c r="K208" s="526"/>
      <c r="L208" s="526"/>
      <c r="M208" s="526"/>
      <c r="N208" s="526"/>
      <c r="O208" s="526"/>
      <c r="P208" s="526"/>
      <c r="Q208" s="526"/>
      <c r="R208" s="526"/>
      <c r="S208" s="526"/>
      <c r="T208" s="526"/>
      <c r="U208" s="526"/>
      <c r="V208" s="526"/>
      <c r="W208" s="526"/>
      <c r="X208" s="526"/>
      <c r="Y208" s="526"/>
      <c r="Z208" s="526"/>
      <c r="AA208" s="526"/>
      <c r="AB208" s="526"/>
      <c r="AC208" s="526"/>
      <c r="AD208" s="526"/>
      <c r="AE208" s="526"/>
      <c r="AF208" s="526"/>
      <c r="AG208" s="567"/>
      <c r="AH208" s="567"/>
      <c r="AI208" s="567"/>
    </row>
    <row r="209" spans="1:40" ht="20.25" x14ac:dyDescent="0.3">
      <c r="A209" s="526"/>
      <c r="B209" s="526"/>
      <c r="C209" s="526"/>
      <c r="D209" s="526"/>
      <c r="E209" s="526"/>
      <c r="F209" s="526"/>
      <c r="G209" s="526"/>
      <c r="H209" s="526"/>
      <c r="I209" s="526"/>
      <c r="J209" s="526"/>
      <c r="K209" s="526"/>
      <c r="L209" s="526"/>
      <c r="M209" s="526"/>
      <c r="N209" s="526"/>
      <c r="O209" s="526"/>
      <c r="P209" s="526"/>
      <c r="Q209" s="526"/>
      <c r="R209" s="526"/>
      <c r="S209" s="526"/>
      <c r="T209" s="526"/>
      <c r="U209" s="526"/>
      <c r="V209" s="526"/>
      <c r="W209" s="526"/>
      <c r="X209" s="937"/>
      <c r="Y209" s="937"/>
      <c r="Z209" s="937"/>
      <c r="AA209" s="937"/>
      <c r="AB209" s="937"/>
      <c r="AC209" s="937"/>
      <c r="AD209" s="937"/>
      <c r="AE209" s="937"/>
      <c r="AF209" s="937"/>
      <c r="AG209" s="567"/>
      <c r="AH209" s="567"/>
      <c r="AI209" s="567"/>
    </row>
    <row r="210" spans="1:40" x14ac:dyDescent="0.3">
      <c r="C210" s="574"/>
      <c r="D210" s="574"/>
      <c r="E210" s="568"/>
      <c r="F210" s="568"/>
      <c r="G210" s="568"/>
      <c r="H210" s="568"/>
      <c r="I210" s="568"/>
      <c r="J210" s="568"/>
      <c r="K210" s="568"/>
      <c r="L210" s="568"/>
      <c r="M210" s="568"/>
      <c r="N210" s="568"/>
      <c r="O210" s="568"/>
      <c r="P210" s="568"/>
      <c r="Q210" s="568"/>
      <c r="R210" s="568"/>
      <c r="S210" s="568"/>
      <c r="T210" s="568"/>
      <c r="U210" s="568"/>
      <c r="V210" s="568"/>
      <c r="W210" s="568"/>
      <c r="X210" s="575"/>
      <c r="Y210" s="575"/>
      <c r="Z210" s="575"/>
      <c r="AA210" s="575"/>
      <c r="AB210" s="575"/>
      <c r="AC210" s="575"/>
      <c r="AD210" s="575"/>
      <c r="AE210" s="575"/>
      <c r="AF210" s="575"/>
      <c r="AG210" s="575"/>
      <c r="AH210" s="575"/>
      <c r="AI210" s="575"/>
    </row>
    <row r="211" spans="1:40" x14ac:dyDescent="0.3">
      <c r="B211" s="886"/>
      <c r="C211" s="886"/>
      <c r="D211" s="886"/>
      <c r="E211" s="886"/>
      <c r="F211" s="886"/>
      <c r="G211" s="886"/>
      <c r="H211" s="886"/>
      <c r="I211" s="886"/>
      <c r="J211" s="886"/>
      <c r="K211" s="886"/>
      <c r="L211" s="886"/>
      <c r="M211" s="886"/>
      <c r="N211" s="886"/>
      <c r="O211" s="886"/>
      <c r="P211" s="886"/>
      <c r="Q211" s="886"/>
      <c r="R211" s="886"/>
      <c r="S211" s="886"/>
      <c r="T211" s="886"/>
      <c r="U211" s="886"/>
      <c r="V211" s="886"/>
      <c r="W211" s="886"/>
      <c r="X211" s="886"/>
      <c r="Y211" s="886"/>
      <c r="Z211" s="886"/>
      <c r="AA211" s="886"/>
      <c r="AB211" s="886"/>
      <c r="AC211" s="886"/>
      <c r="AD211" s="886"/>
      <c r="AE211" s="886"/>
      <c r="AF211" s="886"/>
      <c r="AG211" s="886"/>
      <c r="AH211" s="886"/>
      <c r="AI211" s="886"/>
      <c r="AJ211" s="886"/>
      <c r="AK211" s="886"/>
      <c r="AL211" s="886"/>
      <c r="AM211" s="886"/>
      <c r="AN211" s="886"/>
    </row>
    <row r="212" spans="1:40" ht="27" x14ac:dyDescent="0.35">
      <c r="A212" s="896" t="s">
        <v>162</v>
      </c>
      <c r="B212" s="896"/>
      <c r="C212" s="896"/>
      <c r="D212" s="896"/>
      <c r="E212" s="896"/>
      <c r="F212" s="896"/>
      <c r="G212" s="896"/>
      <c r="H212" s="896"/>
      <c r="I212" s="896"/>
      <c r="J212" s="896"/>
      <c r="K212" s="896"/>
      <c r="L212" s="896"/>
      <c r="M212" s="896"/>
      <c r="N212" s="896"/>
      <c r="O212" s="896"/>
      <c r="P212" s="896"/>
      <c r="Q212" s="896"/>
      <c r="R212" s="896"/>
      <c r="S212" s="896"/>
      <c r="T212" s="896"/>
      <c r="U212" s="896"/>
      <c r="V212" s="896"/>
      <c r="W212" s="896"/>
      <c r="X212" s="896"/>
      <c r="Y212" s="896"/>
      <c r="Z212" s="896"/>
      <c r="AA212" s="896"/>
      <c r="AB212" s="896"/>
      <c r="AC212" s="896"/>
      <c r="AD212" s="896"/>
      <c r="AE212" s="896"/>
      <c r="AF212" s="896"/>
      <c r="AG212" s="896"/>
      <c r="AH212" s="896"/>
      <c r="AI212" s="896"/>
      <c r="AJ212" s="896"/>
      <c r="AK212" s="896"/>
      <c r="AL212" s="896"/>
      <c r="AM212" s="896"/>
      <c r="AN212" s="896"/>
    </row>
    <row r="213" spans="1:40" x14ac:dyDescent="0.3">
      <c r="A213" s="844" t="s">
        <v>250</v>
      </c>
      <c r="B213" s="844"/>
      <c r="C213" s="844"/>
      <c r="D213" s="844"/>
      <c r="E213" s="844"/>
      <c r="F213" s="844"/>
      <c r="G213" s="844"/>
      <c r="H213" s="844"/>
      <c r="I213" s="844"/>
      <c r="J213" s="844"/>
      <c r="K213" s="844"/>
      <c r="L213" s="844"/>
      <c r="M213" s="844"/>
      <c r="N213" s="844"/>
      <c r="O213" s="844"/>
      <c r="P213" s="844"/>
      <c r="Q213" s="844"/>
      <c r="R213" s="844"/>
      <c r="S213" s="844"/>
      <c r="T213" s="844"/>
      <c r="U213" s="844"/>
      <c r="V213" s="844"/>
      <c r="W213" s="844"/>
      <c r="X213" s="844"/>
      <c r="Y213" s="844"/>
      <c r="Z213" s="844"/>
      <c r="AA213" s="844"/>
      <c r="AB213" s="844"/>
      <c r="AC213" s="844"/>
      <c r="AD213" s="844"/>
      <c r="AE213" s="844"/>
      <c r="AF213" s="844"/>
      <c r="AG213" s="844"/>
      <c r="AH213" s="844"/>
      <c r="AI213" s="844"/>
      <c r="AJ213" s="844"/>
      <c r="AK213" s="844"/>
      <c r="AL213" s="844"/>
      <c r="AM213" s="844"/>
      <c r="AN213" s="844"/>
    </row>
    <row r="214" spans="1:40" ht="18.75" x14ac:dyDescent="0.3">
      <c r="B214" s="151"/>
      <c r="C214" s="151"/>
      <c r="AG214" s="151"/>
      <c r="AH214" s="151"/>
      <c r="AI214" s="151"/>
      <c r="AJ214" s="151"/>
      <c r="AK214" s="151"/>
      <c r="AL214" s="151"/>
      <c r="AM214" s="151"/>
      <c r="AN214" s="151"/>
    </row>
    <row r="215" spans="1:40" ht="18.75" x14ac:dyDescent="0.3">
      <c r="A215" s="96"/>
      <c r="B215" s="89"/>
      <c r="C215" s="320" t="s">
        <v>170</v>
      </c>
      <c r="D215" s="887">
        <v>305336</v>
      </c>
      <c r="E215" s="892"/>
      <c r="F215" s="888"/>
      <c r="G215" s="895" t="s">
        <v>167</v>
      </c>
      <c r="H215" s="894"/>
      <c r="I215" s="887" t="s">
        <v>377</v>
      </c>
      <c r="J215" s="888"/>
      <c r="K215" s="212"/>
      <c r="L215" s="895" t="s">
        <v>168</v>
      </c>
      <c r="M215" s="894"/>
      <c r="N215" s="889" t="s">
        <v>358</v>
      </c>
      <c r="O215" s="890"/>
      <c r="P215" s="890"/>
      <c r="Q215" s="890"/>
      <c r="R215" s="890"/>
      <c r="S215" s="890"/>
      <c r="T215" s="890"/>
      <c r="U215" s="891"/>
      <c r="V215" s="151"/>
      <c r="W215" s="895" t="s">
        <v>169</v>
      </c>
      <c r="X215" s="894"/>
      <c r="Y215" s="213"/>
      <c r="Z215" s="214"/>
      <c r="AA215" s="214"/>
      <c r="AB215" s="538"/>
      <c r="AC215" s="538" t="s">
        <v>300</v>
      </c>
      <c r="AD215" s="214"/>
      <c r="AE215" s="214"/>
      <c r="AF215" s="215"/>
      <c r="AG215" s="211"/>
      <c r="AH215" s="211"/>
      <c r="AI215" s="211"/>
      <c r="AJ215" s="211"/>
      <c r="AK215" s="211"/>
      <c r="AL215" s="211"/>
      <c r="AM215" s="211"/>
      <c r="AN215" s="211"/>
    </row>
    <row r="216" spans="1:40" ht="18" x14ac:dyDescent="0.3">
      <c r="A216" s="96"/>
      <c r="B216" s="211"/>
      <c r="C216" s="318"/>
      <c r="D216" s="318"/>
      <c r="E216" s="318"/>
      <c r="F216" s="211"/>
      <c r="G216" s="211"/>
      <c r="H216" s="211"/>
      <c r="I216" s="211"/>
      <c r="J216" s="211"/>
      <c r="K216" s="211"/>
      <c r="L216" s="211"/>
      <c r="M216" s="211"/>
      <c r="N216" s="211"/>
      <c r="O216" s="211"/>
      <c r="P216" s="211"/>
      <c r="Q216" s="211"/>
      <c r="R216" s="211"/>
      <c r="S216" s="211"/>
      <c r="T216" s="211"/>
      <c r="U216" s="211"/>
      <c r="V216" s="211"/>
      <c r="W216" s="211"/>
      <c r="X216" s="211"/>
      <c r="Y216" s="211"/>
      <c r="Z216" s="211"/>
      <c r="AA216" s="211"/>
      <c r="AB216" s="211"/>
      <c r="AC216" s="211"/>
      <c r="AD216" s="211"/>
      <c r="AE216" s="211"/>
      <c r="AF216" s="211"/>
      <c r="AG216" s="211"/>
      <c r="AH216" s="211"/>
      <c r="AI216" s="211"/>
      <c r="AJ216" s="211"/>
      <c r="AK216" s="211"/>
      <c r="AL216" s="211"/>
      <c r="AM216" s="211"/>
      <c r="AN216" s="211"/>
    </row>
    <row r="217" spans="1:40" ht="18" x14ac:dyDescent="0.3">
      <c r="A217" s="893" t="s">
        <v>171</v>
      </c>
      <c r="B217" s="894"/>
      <c r="C217" s="887" t="s">
        <v>374</v>
      </c>
      <c r="D217" s="892"/>
      <c r="E217" s="892"/>
      <c r="F217" s="892"/>
      <c r="G217" s="892"/>
      <c r="H217" s="892"/>
      <c r="I217" s="892"/>
      <c r="J217" s="892"/>
      <c r="K217" s="892"/>
      <c r="L217" s="892"/>
      <c r="M217" s="892"/>
      <c r="N217" s="892"/>
      <c r="O217" s="892"/>
      <c r="P217" s="888"/>
      <c r="Q217" s="211"/>
      <c r="R217" s="211"/>
      <c r="S217" s="211"/>
      <c r="T217" s="211"/>
      <c r="U217" s="893" t="s">
        <v>166</v>
      </c>
      <c r="V217" s="893"/>
      <c r="W217" s="893"/>
      <c r="X217" s="894"/>
      <c r="Y217" s="887" t="s">
        <v>301</v>
      </c>
      <c r="Z217" s="892"/>
      <c r="AA217" s="892"/>
      <c r="AB217" s="892"/>
      <c r="AC217" s="888"/>
      <c r="AD217" s="211"/>
      <c r="AE217" s="893" t="s">
        <v>208</v>
      </c>
      <c r="AF217" s="893"/>
      <c r="AG217" s="893"/>
      <c r="AH217" s="893"/>
      <c r="AI217" s="894"/>
      <c r="AJ217" s="887" t="s">
        <v>591</v>
      </c>
      <c r="AK217" s="892"/>
      <c r="AL217" s="892"/>
      <c r="AM217" s="892"/>
      <c r="AN217" s="888"/>
    </row>
    <row r="218" spans="1:40" ht="17.25" thickBot="1" x14ac:dyDescent="0.35"/>
    <row r="219" spans="1:40" ht="17.25" thickBot="1" x14ac:dyDescent="0.35">
      <c r="A219" s="869" t="s">
        <v>172</v>
      </c>
      <c r="B219" s="872" t="s">
        <v>173</v>
      </c>
      <c r="C219" s="872" t="s">
        <v>66</v>
      </c>
      <c r="D219" s="875"/>
      <c r="E219" s="872" t="s">
        <v>247</v>
      </c>
      <c r="F219" s="875"/>
      <c r="G219" s="944"/>
      <c r="H219" s="867" t="s">
        <v>142</v>
      </c>
      <c r="I219" s="867"/>
      <c r="J219" s="867"/>
      <c r="K219" s="867"/>
      <c r="L219" s="867"/>
      <c r="M219" s="867"/>
      <c r="N219" s="866" t="s">
        <v>145</v>
      </c>
      <c r="O219" s="867"/>
      <c r="P219" s="867"/>
      <c r="Q219" s="867"/>
      <c r="R219" s="867"/>
      <c r="S219" s="867"/>
      <c r="T219" s="867"/>
      <c r="U219" s="867"/>
      <c r="V219" s="868"/>
      <c r="W219" s="867" t="s">
        <v>41</v>
      </c>
      <c r="X219" s="867"/>
      <c r="Y219" s="867"/>
      <c r="Z219" s="867"/>
      <c r="AA219" s="867"/>
      <c r="AB219" s="867"/>
      <c r="AC219" s="867"/>
      <c r="AD219" s="867"/>
      <c r="AE219" s="867"/>
      <c r="AF219" s="866" t="s">
        <v>40</v>
      </c>
      <c r="AG219" s="867"/>
      <c r="AH219" s="867"/>
      <c r="AI219" s="867"/>
      <c r="AJ219" s="867"/>
      <c r="AK219" s="867"/>
      <c r="AL219" s="867"/>
      <c r="AM219" s="867"/>
      <c r="AN219" s="868"/>
    </row>
    <row r="220" spans="1:40" x14ac:dyDescent="0.3">
      <c r="A220" s="870"/>
      <c r="B220" s="873"/>
      <c r="C220" s="873"/>
      <c r="D220" s="741"/>
      <c r="E220" s="873"/>
      <c r="F220" s="741"/>
      <c r="G220" s="945"/>
      <c r="H220" s="921" t="s">
        <v>199</v>
      </c>
      <c r="I220" s="922"/>
      <c r="J220" s="923"/>
      <c r="K220" s="924" t="s">
        <v>200</v>
      </c>
      <c r="L220" s="924"/>
      <c r="M220" s="925"/>
      <c r="N220" s="884" t="s">
        <v>147</v>
      </c>
      <c r="O220" s="885"/>
      <c r="P220" s="885"/>
      <c r="Q220" s="882" t="s">
        <v>148</v>
      </c>
      <c r="R220" s="880"/>
      <c r="S220" s="881"/>
      <c r="T220" s="882" t="s">
        <v>149</v>
      </c>
      <c r="U220" s="880"/>
      <c r="V220" s="883"/>
      <c r="W220" s="884" t="s">
        <v>147</v>
      </c>
      <c r="X220" s="885"/>
      <c r="Y220" s="885"/>
      <c r="Z220" s="882" t="s">
        <v>148</v>
      </c>
      <c r="AA220" s="880"/>
      <c r="AB220" s="881"/>
      <c r="AC220" s="882" t="s">
        <v>149</v>
      </c>
      <c r="AD220" s="880"/>
      <c r="AE220" s="883"/>
      <c r="AF220" s="884" t="s">
        <v>147</v>
      </c>
      <c r="AG220" s="885"/>
      <c r="AH220" s="885"/>
      <c r="AI220" s="882" t="s">
        <v>148</v>
      </c>
      <c r="AJ220" s="880"/>
      <c r="AK220" s="881"/>
      <c r="AL220" s="882" t="s">
        <v>149</v>
      </c>
      <c r="AM220" s="880"/>
      <c r="AN220" s="883"/>
    </row>
    <row r="221" spans="1:40" ht="17.25" thickBot="1" x14ac:dyDescent="0.35">
      <c r="A221" s="871"/>
      <c r="B221" s="874"/>
      <c r="C221" s="874"/>
      <c r="D221" s="876"/>
      <c r="E221" s="6" t="s">
        <v>1</v>
      </c>
      <c r="F221" s="7" t="s">
        <v>2</v>
      </c>
      <c r="G221" s="8" t="s">
        <v>93</v>
      </c>
      <c r="H221" s="6" t="s">
        <v>1</v>
      </c>
      <c r="I221" s="7" t="s">
        <v>2</v>
      </c>
      <c r="J221" s="7" t="s">
        <v>93</v>
      </c>
      <c r="K221" s="7" t="s">
        <v>1</v>
      </c>
      <c r="L221" s="7" t="s">
        <v>2</v>
      </c>
      <c r="M221" s="9" t="s">
        <v>93</v>
      </c>
      <c r="N221" s="6" t="s">
        <v>1</v>
      </c>
      <c r="O221" s="7" t="s">
        <v>2</v>
      </c>
      <c r="P221" s="7" t="s">
        <v>93</v>
      </c>
      <c r="Q221" s="7" t="s">
        <v>1</v>
      </c>
      <c r="R221" s="7" t="s">
        <v>2</v>
      </c>
      <c r="S221" s="7" t="s">
        <v>93</v>
      </c>
      <c r="T221" s="7" t="s">
        <v>1</v>
      </c>
      <c r="U221" s="7" t="s">
        <v>2</v>
      </c>
      <c r="V221" s="8" t="s">
        <v>93</v>
      </c>
      <c r="W221" s="6" t="s">
        <v>1</v>
      </c>
      <c r="X221" s="7" t="s">
        <v>2</v>
      </c>
      <c r="Y221" s="7" t="s">
        <v>93</v>
      </c>
      <c r="Z221" s="7" t="s">
        <v>1</v>
      </c>
      <c r="AA221" s="7" t="s">
        <v>2</v>
      </c>
      <c r="AB221" s="7" t="s">
        <v>93</v>
      </c>
      <c r="AC221" s="7" t="s">
        <v>1</v>
      </c>
      <c r="AD221" s="7" t="s">
        <v>2</v>
      </c>
      <c r="AE221" s="8" t="s">
        <v>93</v>
      </c>
      <c r="AF221" s="10" t="s">
        <v>1</v>
      </c>
      <c r="AG221" s="7" t="s">
        <v>2</v>
      </c>
      <c r="AH221" s="7" t="s">
        <v>93</v>
      </c>
      <c r="AI221" s="7" t="s">
        <v>1</v>
      </c>
      <c r="AJ221" s="7" t="s">
        <v>2</v>
      </c>
      <c r="AK221" s="7" t="s">
        <v>93</v>
      </c>
      <c r="AL221" s="7" t="s">
        <v>1</v>
      </c>
      <c r="AM221" s="7" t="s">
        <v>2</v>
      </c>
      <c r="AN221" s="8" t="s">
        <v>93</v>
      </c>
    </row>
    <row r="222" spans="1:40" x14ac:dyDescent="0.3">
      <c r="A222" s="467" t="s">
        <v>611</v>
      </c>
      <c r="B222" s="468" t="s">
        <v>612</v>
      </c>
      <c r="C222" s="959" t="s">
        <v>613</v>
      </c>
      <c r="D222" s="960"/>
      <c r="E222" s="469">
        <v>14</v>
      </c>
      <c r="F222" s="470">
        <v>35</v>
      </c>
      <c r="G222" s="471">
        <f>SUM(E222:F222)</f>
        <v>49</v>
      </c>
      <c r="H222" s="472">
        <v>14</v>
      </c>
      <c r="I222" s="473">
        <v>35</v>
      </c>
      <c r="J222" s="475">
        <f>SUM(H222:I222)</f>
        <v>49</v>
      </c>
      <c r="K222" s="614">
        <f>H222/E222*100</f>
        <v>100</v>
      </c>
      <c r="L222" s="613">
        <f>I222/F222*100</f>
        <v>100</v>
      </c>
      <c r="M222" s="474">
        <f>SUM(K222:L222)/2</f>
        <v>100</v>
      </c>
      <c r="N222" s="472"/>
      <c r="O222" s="473"/>
      <c r="P222" s="475">
        <f>SUM(N222:O222)</f>
        <v>0</v>
      </c>
      <c r="Q222" s="476"/>
      <c r="R222" s="473"/>
      <c r="S222" s="475">
        <f>SUM(Q222:R222)</f>
        <v>0</v>
      </c>
      <c r="T222" s="476">
        <f>N222+Q222</f>
        <v>0</v>
      </c>
      <c r="U222" s="473">
        <f>O222+R222</f>
        <v>0</v>
      </c>
      <c r="V222" s="478">
        <f>SUM(T222:U222)</f>
        <v>0</v>
      </c>
      <c r="W222" s="477"/>
      <c r="X222" s="477"/>
      <c r="Y222" s="475">
        <f>SUM(W222:X222)</f>
        <v>0</v>
      </c>
      <c r="Z222" s="473"/>
      <c r="AA222" s="473"/>
      <c r="AB222" s="475">
        <f>SUM(Z222:AA222)</f>
        <v>0</v>
      </c>
      <c r="AC222" s="476">
        <f>W222+Z222</f>
        <v>0</v>
      </c>
      <c r="AD222" s="473">
        <f>X222+AA222</f>
        <v>0</v>
      </c>
      <c r="AE222" s="478">
        <f>SUM(AC222:AD222)</f>
        <v>0</v>
      </c>
      <c r="AF222" s="476"/>
      <c r="AG222" s="473"/>
      <c r="AH222" s="475">
        <f>SUM(AF222:AG222)</f>
        <v>0</v>
      </c>
      <c r="AI222" s="476"/>
      <c r="AJ222" s="473"/>
      <c r="AK222" s="475">
        <f>SUM(AI222:AJ222)</f>
        <v>0</v>
      </c>
      <c r="AL222" s="476">
        <f>AF222+AI222</f>
        <v>0</v>
      </c>
      <c r="AM222" s="473">
        <f>AG222+AJ222</f>
        <v>0</v>
      </c>
      <c r="AN222" s="478">
        <f>SUM(AL222:AM222)</f>
        <v>0</v>
      </c>
    </row>
    <row r="223" spans="1:40" x14ac:dyDescent="0.3">
      <c r="A223" s="467" t="s">
        <v>611</v>
      </c>
      <c r="B223" s="479" t="s">
        <v>614</v>
      </c>
      <c r="C223" s="957" t="s">
        <v>615</v>
      </c>
      <c r="D223" s="958"/>
      <c r="E223" s="480">
        <v>15</v>
      </c>
      <c r="F223" s="481">
        <v>34</v>
      </c>
      <c r="G223" s="478">
        <f t="shared" ref="G223:G236" si="106">SUM(E223:F223)</f>
        <v>49</v>
      </c>
      <c r="H223" s="339">
        <v>15</v>
      </c>
      <c r="I223" s="482">
        <v>34</v>
      </c>
      <c r="J223" s="473">
        <f t="shared" ref="J223:J236" si="107">SUM(H223:I223)</f>
        <v>49</v>
      </c>
      <c r="K223" s="614">
        <f t="shared" ref="K223:L236" si="108">H223/E223*100</f>
        <v>100</v>
      </c>
      <c r="L223" s="613">
        <f t="shared" si="108"/>
        <v>100</v>
      </c>
      <c r="M223" s="474">
        <f t="shared" ref="M223:M236" si="109">SUM(K223:L223)/2</f>
        <v>100</v>
      </c>
      <c r="N223" s="339"/>
      <c r="O223" s="482"/>
      <c r="P223" s="473">
        <f t="shared" ref="P223:P236" si="110">SUM(N223:O223)</f>
        <v>0</v>
      </c>
      <c r="Q223" s="476"/>
      <c r="R223" s="473"/>
      <c r="S223" s="473">
        <f t="shared" ref="S223:S236" si="111">SUM(Q223:R223)</f>
        <v>0</v>
      </c>
      <c r="T223" s="476">
        <f t="shared" ref="T223:U236" si="112">N223+Q223</f>
        <v>0</v>
      </c>
      <c r="U223" s="473">
        <f t="shared" si="112"/>
        <v>0</v>
      </c>
      <c r="V223" s="478">
        <f t="shared" ref="V223:V236" si="113">SUM(T223:U223)</f>
        <v>0</v>
      </c>
      <c r="W223" s="484">
        <v>0</v>
      </c>
      <c r="X223" s="485">
        <v>1</v>
      </c>
      <c r="Y223" s="473">
        <f t="shared" ref="Y223:Y236" si="114">SUM(W223:X223)</f>
        <v>1</v>
      </c>
      <c r="Z223" s="473"/>
      <c r="AA223" s="473"/>
      <c r="AB223" s="473">
        <f t="shared" ref="AB223:AB236" si="115">SUM(Z223:AA223)</f>
        <v>0</v>
      </c>
      <c r="AC223" s="476">
        <f t="shared" ref="AC223:AD236" si="116">W223+Z223</f>
        <v>0</v>
      </c>
      <c r="AD223" s="473">
        <f t="shared" si="116"/>
        <v>1</v>
      </c>
      <c r="AE223" s="478">
        <f t="shared" ref="AE223:AE236" si="117">SUM(AC223:AD223)</f>
        <v>1</v>
      </c>
      <c r="AF223" s="476"/>
      <c r="AG223" s="473"/>
      <c r="AH223" s="473">
        <f t="shared" ref="AH223:AH236" si="118">SUM(AF223:AG223)</f>
        <v>0</v>
      </c>
      <c r="AI223" s="476"/>
      <c r="AJ223" s="473"/>
      <c r="AK223" s="473">
        <f t="shared" ref="AK223:AK236" si="119">SUM(AI223:AJ223)</f>
        <v>0</v>
      </c>
      <c r="AL223" s="476">
        <f t="shared" ref="AL223:AM236" si="120">AF223+AI223</f>
        <v>0</v>
      </c>
      <c r="AM223" s="473">
        <f t="shared" si="120"/>
        <v>0</v>
      </c>
      <c r="AN223" s="478">
        <f t="shared" ref="AN223:AN236" si="121">SUM(AL223:AM223)</f>
        <v>0</v>
      </c>
    </row>
    <row r="224" spans="1:40" x14ac:dyDescent="0.3">
      <c r="A224" s="467" t="s">
        <v>611</v>
      </c>
      <c r="B224" s="479" t="s">
        <v>616</v>
      </c>
      <c r="C224" s="957" t="s">
        <v>617</v>
      </c>
      <c r="D224" s="958"/>
      <c r="E224" s="480">
        <v>15</v>
      </c>
      <c r="F224" s="481">
        <v>32</v>
      </c>
      <c r="G224" s="478">
        <f t="shared" si="106"/>
        <v>47</v>
      </c>
      <c r="H224" s="339">
        <v>15</v>
      </c>
      <c r="I224" s="482">
        <v>32</v>
      </c>
      <c r="J224" s="473">
        <f t="shared" si="107"/>
        <v>47</v>
      </c>
      <c r="K224" s="614">
        <f t="shared" si="108"/>
        <v>100</v>
      </c>
      <c r="L224" s="613">
        <f t="shared" si="108"/>
        <v>100</v>
      </c>
      <c r="M224" s="474">
        <f t="shared" si="109"/>
        <v>100</v>
      </c>
      <c r="N224" s="339"/>
      <c r="O224" s="482"/>
      <c r="P224" s="473">
        <f t="shared" si="110"/>
        <v>0</v>
      </c>
      <c r="Q224" s="476"/>
      <c r="R224" s="473"/>
      <c r="S224" s="473">
        <f t="shared" si="111"/>
        <v>0</v>
      </c>
      <c r="T224" s="476">
        <f t="shared" si="112"/>
        <v>0</v>
      </c>
      <c r="U224" s="473">
        <f t="shared" si="112"/>
        <v>0</v>
      </c>
      <c r="V224" s="478">
        <f t="shared" si="113"/>
        <v>0</v>
      </c>
      <c r="W224" s="477"/>
      <c r="X224" s="477"/>
      <c r="Y224" s="473">
        <f t="shared" si="114"/>
        <v>0</v>
      </c>
      <c r="Z224" s="473"/>
      <c r="AA224" s="473"/>
      <c r="AB224" s="473">
        <f t="shared" si="115"/>
        <v>0</v>
      </c>
      <c r="AC224" s="476">
        <f t="shared" si="116"/>
        <v>0</v>
      </c>
      <c r="AD224" s="473">
        <f t="shared" si="116"/>
        <v>0</v>
      </c>
      <c r="AE224" s="478">
        <f t="shared" si="117"/>
        <v>0</v>
      </c>
      <c r="AF224" s="476"/>
      <c r="AG224" s="473"/>
      <c r="AH224" s="473">
        <f t="shared" si="118"/>
        <v>0</v>
      </c>
      <c r="AI224" s="476"/>
      <c r="AJ224" s="473"/>
      <c r="AK224" s="473">
        <f t="shared" si="119"/>
        <v>0</v>
      </c>
      <c r="AL224" s="476">
        <f t="shared" si="120"/>
        <v>0</v>
      </c>
      <c r="AM224" s="473">
        <f t="shared" si="120"/>
        <v>0</v>
      </c>
      <c r="AN224" s="478">
        <f t="shared" si="121"/>
        <v>0</v>
      </c>
    </row>
    <row r="225" spans="1:40" x14ac:dyDescent="0.3">
      <c r="A225" s="467" t="s">
        <v>611</v>
      </c>
      <c r="B225" s="479" t="s">
        <v>618</v>
      </c>
      <c r="C225" s="957" t="s">
        <v>619</v>
      </c>
      <c r="D225" s="958"/>
      <c r="E225" s="480">
        <v>13</v>
      </c>
      <c r="F225" s="481">
        <v>29</v>
      </c>
      <c r="G225" s="478">
        <f t="shared" si="106"/>
        <v>42</v>
      </c>
      <c r="H225" s="339">
        <v>13</v>
      </c>
      <c r="I225" s="482">
        <v>28</v>
      </c>
      <c r="J225" s="473">
        <f t="shared" si="107"/>
        <v>41</v>
      </c>
      <c r="K225" s="614">
        <f t="shared" si="108"/>
        <v>100</v>
      </c>
      <c r="L225" s="613">
        <f t="shared" si="108"/>
        <v>96.551724137931032</v>
      </c>
      <c r="M225" s="474">
        <f t="shared" si="109"/>
        <v>98.275862068965523</v>
      </c>
      <c r="N225" s="339"/>
      <c r="O225" s="482"/>
      <c r="P225" s="473">
        <f t="shared" si="110"/>
        <v>0</v>
      </c>
      <c r="Q225" s="476"/>
      <c r="R225" s="473"/>
      <c r="S225" s="473">
        <f t="shared" si="111"/>
        <v>0</v>
      </c>
      <c r="T225" s="476">
        <f t="shared" si="112"/>
        <v>0</v>
      </c>
      <c r="U225" s="473">
        <f t="shared" si="112"/>
        <v>0</v>
      </c>
      <c r="V225" s="478">
        <f t="shared" si="113"/>
        <v>0</v>
      </c>
      <c r="W225" s="477"/>
      <c r="X225" s="477"/>
      <c r="Y225" s="473">
        <f t="shared" si="114"/>
        <v>0</v>
      </c>
      <c r="Z225" s="473"/>
      <c r="AA225" s="473"/>
      <c r="AB225" s="473">
        <f t="shared" si="115"/>
        <v>0</v>
      </c>
      <c r="AC225" s="476">
        <f t="shared" si="116"/>
        <v>0</v>
      </c>
      <c r="AD225" s="473">
        <f t="shared" si="116"/>
        <v>0</v>
      </c>
      <c r="AE225" s="478">
        <f t="shared" si="117"/>
        <v>0</v>
      </c>
      <c r="AF225" s="476"/>
      <c r="AG225" s="473"/>
      <c r="AH225" s="473">
        <f t="shared" si="118"/>
        <v>0</v>
      </c>
      <c r="AI225" s="476"/>
      <c r="AJ225" s="473"/>
      <c r="AK225" s="473">
        <f t="shared" si="119"/>
        <v>0</v>
      </c>
      <c r="AL225" s="476">
        <f t="shared" si="120"/>
        <v>0</v>
      </c>
      <c r="AM225" s="473">
        <f t="shared" si="120"/>
        <v>0</v>
      </c>
      <c r="AN225" s="478">
        <f t="shared" si="121"/>
        <v>0</v>
      </c>
    </row>
    <row r="226" spans="1:40" x14ac:dyDescent="0.3">
      <c r="A226" s="467" t="s">
        <v>611</v>
      </c>
      <c r="B226" s="479" t="s">
        <v>620</v>
      </c>
      <c r="C226" s="957" t="s">
        <v>621</v>
      </c>
      <c r="D226" s="958"/>
      <c r="E226" s="480">
        <v>15</v>
      </c>
      <c r="F226" s="481">
        <v>27</v>
      </c>
      <c r="G226" s="478">
        <f t="shared" si="106"/>
        <v>42</v>
      </c>
      <c r="H226" s="339">
        <v>15</v>
      </c>
      <c r="I226" s="482">
        <v>26</v>
      </c>
      <c r="J226" s="473">
        <f t="shared" si="107"/>
        <v>41</v>
      </c>
      <c r="K226" s="614">
        <f t="shared" si="108"/>
        <v>100</v>
      </c>
      <c r="L226" s="613">
        <f t="shared" si="108"/>
        <v>96.296296296296291</v>
      </c>
      <c r="M226" s="474">
        <f t="shared" si="109"/>
        <v>98.148148148148152</v>
      </c>
      <c r="N226" s="339"/>
      <c r="O226" s="482"/>
      <c r="P226" s="473">
        <f t="shared" si="110"/>
        <v>0</v>
      </c>
      <c r="Q226" s="476"/>
      <c r="R226" s="473"/>
      <c r="S226" s="473">
        <f t="shared" si="111"/>
        <v>0</v>
      </c>
      <c r="T226" s="476">
        <f t="shared" si="112"/>
        <v>0</v>
      </c>
      <c r="U226" s="473">
        <f t="shared" si="112"/>
        <v>0</v>
      </c>
      <c r="V226" s="478">
        <f t="shared" si="113"/>
        <v>0</v>
      </c>
      <c r="W226" s="477"/>
      <c r="X226" s="477"/>
      <c r="Y226" s="473">
        <f t="shared" si="114"/>
        <v>0</v>
      </c>
      <c r="Z226" s="473"/>
      <c r="AA226" s="473"/>
      <c r="AB226" s="473">
        <f t="shared" si="115"/>
        <v>0</v>
      </c>
      <c r="AC226" s="476">
        <f t="shared" si="116"/>
        <v>0</v>
      </c>
      <c r="AD226" s="473">
        <f t="shared" si="116"/>
        <v>0</v>
      </c>
      <c r="AE226" s="478">
        <f t="shared" si="117"/>
        <v>0</v>
      </c>
      <c r="AF226" s="476"/>
      <c r="AG226" s="473"/>
      <c r="AH226" s="473">
        <f t="shared" si="118"/>
        <v>0</v>
      </c>
      <c r="AI226" s="476"/>
      <c r="AJ226" s="473"/>
      <c r="AK226" s="473">
        <f t="shared" si="119"/>
        <v>0</v>
      </c>
      <c r="AL226" s="476">
        <f t="shared" si="120"/>
        <v>0</v>
      </c>
      <c r="AM226" s="473">
        <f t="shared" si="120"/>
        <v>0</v>
      </c>
      <c r="AN226" s="478">
        <f t="shared" si="121"/>
        <v>0</v>
      </c>
    </row>
    <row r="227" spans="1:40" x14ac:dyDescent="0.3">
      <c r="A227" s="467" t="s">
        <v>611</v>
      </c>
      <c r="B227" s="479" t="s">
        <v>622</v>
      </c>
      <c r="C227" s="957" t="s">
        <v>623</v>
      </c>
      <c r="D227" s="958"/>
      <c r="E227" s="480">
        <v>20</v>
      </c>
      <c r="F227" s="481">
        <v>28</v>
      </c>
      <c r="G227" s="478">
        <f t="shared" si="106"/>
        <v>48</v>
      </c>
      <c r="H227" s="339">
        <v>19</v>
      </c>
      <c r="I227" s="482">
        <v>28</v>
      </c>
      <c r="J227" s="473">
        <f t="shared" si="107"/>
        <v>47</v>
      </c>
      <c r="K227" s="614">
        <f t="shared" si="108"/>
        <v>95</v>
      </c>
      <c r="L227" s="613">
        <f t="shared" si="108"/>
        <v>100</v>
      </c>
      <c r="M227" s="474">
        <f t="shared" si="109"/>
        <v>97.5</v>
      </c>
      <c r="N227" s="339"/>
      <c r="O227" s="482"/>
      <c r="P227" s="473">
        <f t="shared" si="110"/>
        <v>0</v>
      </c>
      <c r="Q227" s="476"/>
      <c r="R227" s="473"/>
      <c r="S227" s="473">
        <f t="shared" si="111"/>
        <v>0</v>
      </c>
      <c r="T227" s="476">
        <f t="shared" si="112"/>
        <v>0</v>
      </c>
      <c r="U227" s="473">
        <f t="shared" si="112"/>
        <v>0</v>
      </c>
      <c r="V227" s="478">
        <f t="shared" si="113"/>
        <v>0</v>
      </c>
      <c r="W227" s="477"/>
      <c r="X227" s="477"/>
      <c r="Y227" s="473">
        <f t="shared" si="114"/>
        <v>0</v>
      </c>
      <c r="Z227" s="473"/>
      <c r="AA227" s="473"/>
      <c r="AB227" s="473">
        <f t="shared" si="115"/>
        <v>0</v>
      </c>
      <c r="AC227" s="476">
        <f t="shared" si="116"/>
        <v>0</v>
      </c>
      <c r="AD227" s="473">
        <f t="shared" si="116"/>
        <v>0</v>
      </c>
      <c r="AE227" s="478">
        <f t="shared" si="117"/>
        <v>0</v>
      </c>
      <c r="AF227" s="476"/>
      <c r="AG227" s="473"/>
      <c r="AH227" s="473">
        <f t="shared" si="118"/>
        <v>0</v>
      </c>
      <c r="AI227" s="476"/>
      <c r="AJ227" s="473"/>
      <c r="AK227" s="473">
        <f t="shared" si="119"/>
        <v>0</v>
      </c>
      <c r="AL227" s="476">
        <f t="shared" si="120"/>
        <v>0</v>
      </c>
      <c r="AM227" s="473">
        <f t="shared" si="120"/>
        <v>0</v>
      </c>
      <c r="AN227" s="478">
        <f t="shared" si="121"/>
        <v>0</v>
      </c>
    </row>
    <row r="228" spans="1:40" x14ac:dyDescent="0.3">
      <c r="A228" s="467" t="s">
        <v>611</v>
      </c>
      <c r="B228" s="479" t="s">
        <v>624</v>
      </c>
      <c r="C228" s="957" t="s">
        <v>625</v>
      </c>
      <c r="D228" s="958"/>
      <c r="E228" s="480">
        <v>16</v>
      </c>
      <c r="F228" s="481">
        <v>28</v>
      </c>
      <c r="G228" s="478">
        <f t="shared" si="106"/>
        <v>44</v>
      </c>
      <c r="H228" s="339">
        <v>15</v>
      </c>
      <c r="I228" s="482">
        <v>27</v>
      </c>
      <c r="J228" s="473">
        <f t="shared" si="107"/>
        <v>42</v>
      </c>
      <c r="K228" s="614">
        <f t="shared" si="108"/>
        <v>93.75</v>
      </c>
      <c r="L228" s="613">
        <f t="shared" si="108"/>
        <v>96.428571428571431</v>
      </c>
      <c r="M228" s="474">
        <f t="shared" si="109"/>
        <v>95.089285714285722</v>
      </c>
      <c r="N228" s="339"/>
      <c r="O228" s="482"/>
      <c r="P228" s="473">
        <f t="shared" si="110"/>
        <v>0</v>
      </c>
      <c r="Q228" s="476"/>
      <c r="R228" s="473"/>
      <c r="S228" s="473">
        <f t="shared" si="111"/>
        <v>0</v>
      </c>
      <c r="T228" s="476">
        <f t="shared" si="112"/>
        <v>0</v>
      </c>
      <c r="U228" s="473">
        <f t="shared" si="112"/>
        <v>0</v>
      </c>
      <c r="V228" s="478">
        <f t="shared" si="113"/>
        <v>0</v>
      </c>
      <c r="W228" s="477"/>
      <c r="X228" s="477"/>
      <c r="Y228" s="473">
        <f t="shared" si="114"/>
        <v>0</v>
      </c>
      <c r="Z228" s="473"/>
      <c r="AA228" s="473"/>
      <c r="AB228" s="473">
        <f t="shared" si="115"/>
        <v>0</v>
      </c>
      <c r="AC228" s="476">
        <f t="shared" si="116"/>
        <v>0</v>
      </c>
      <c r="AD228" s="473">
        <f t="shared" si="116"/>
        <v>0</v>
      </c>
      <c r="AE228" s="478">
        <f t="shared" si="117"/>
        <v>0</v>
      </c>
      <c r="AF228" s="476"/>
      <c r="AG228" s="473"/>
      <c r="AH228" s="473">
        <f t="shared" si="118"/>
        <v>0</v>
      </c>
      <c r="AI228" s="476"/>
      <c r="AJ228" s="473"/>
      <c r="AK228" s="473">
        <f t="shared" si="119"/>
        <v>0</v>
      </c>
      <c r="AL228" s="476">
        <f t="shared" si="120"/>
        <v>0</v>
      </c>
      <c r="AM228" s="473">
        <f t="shared" si="120"/>
        <v>0</v>
      </c>
      <c r="AN228" s="478">
        <f t="shared" si="121"/>
        <v>0</v>
      </c>
    </row>
    <row r="229" spans="1:40" x14ac:dyDescent="0.3">
      <c r="A229" s="467" t="s">
        <v>611</v>
      </c>
      <c r="B229" s="479" t="s">
        <v>626</v>
      </c>
      <c r="C229" s="957" t="s">
        <v>627</v>
      </c>
      <c r="D229" s="958"/>
      <c r="E229" s="480">
        <v>16</v>
      </c>
      <c r="F229" s="481">
        <v>28</v>
      </c>
      <c r="G229" s="478">
        <f t="shared" si="106"/>
        <v>44</v>
      </c>
      <c r="H229" s="339">
        <v>15</v>
      </c>
      <c r="I229" s="482">
        <v>27</v>
      </c>
      <c r="J229" s="473">
        <f t="shared" si="107"/>
        <v>42</v>
      </c>
      <c r="K229" s="614">
        <f t="shared" si="108"/>
        <v>93.75</v>
      </c>
      <c r="L229" s="613">
        <f t="shared" si="108"/>
        <v>96.428571428571431</v>
      </c>
      <c r="M229" s="474">
        <f t="shared" si="109"/>
        <v>95.089285714285722</v>
      </c>
      <c r="N229" s="339"/>
      <c r="O229" s="482"/>
      <c r="P229" s="473">
        <f t="shared" si="110"/>
        <v>0</v>
      </c>
      <c r="Q229" s="476"/>
      <c r="R229" s="473"/>
      <c r="S229" s="473">
        <f t="shared" si="111"/>
        <v>0</v>
      </c>
      <c r="T229" s="476">
        <f t="shared" si="112"/>
        <v>0</v>
      </c>
      <c r="U229" s="473">
        <f t="shared" si="112"/>
        <v>0</v>
      </c>
      <c r="V229" s="478">
        <f t="shared" si="113"/>
        <v>0</v>
      </c>
      <c r="W229" s="477"/>
      <c r="X229" s="477"/>
      <c r="Y229" s="473">
        <f t="shared" si="114"/>
        <v>0</v>
      </c>
      <c r="Z229" s="473"/>
      <c r="AA229" s="473"/>
      <c r="AB229" s="473">
        <f t="shared" si="115"/>
        <v>0</v>
      </c>
      <c r="AC229" s="476">
        <f t="shared" si="116"/>
        <v>0</v>
      </c>
      <c r="AD229" s="473">
        <f t="shared" si="116"/>
        <v>0</v>
      </c>
      <c r="AE229" s="478">
        <f t="shared" si="117"/>
        <v>0</v>
      </c>
      <c r="AF229" s="476"/>
      <c r="AG229" s="473"/>
      <c r="AH229" s="473">
        <f t="shared" si="118"/>
        <v>0</v>
      </c>
      <c r="AI229" s="476"/>
      <c r="AJ229" s="473"/>
      <c r="AK229" s="473">
        <f t="shared" si="119"/>
        <v>0</v>
      </c>
      <c r="AL229" s="476">
        <f t="shared" si="120"/>
        <v>0</v>
      </c>
      <c r="AM229" s="473">
        <f t="shared" si="120"/>
        <v>0</v>
      </c>
      <c r="AN229" s="478">
        <f t="shared" si="121"/>
        <v>0</v>
      </c>
    </row>
    <row r="230" spans="1:40" x14ac:dyDescent="0.3">
      <c r="A230" s="467" t="s">
        <v>611</v>
      </c>
      <c r="B230" s="479" t="s">
        <v>628</v>
      </c>
      <c r="C230" s="957" t="s">
        <v>629</v>
      </c>
      <c r="D230" s="961"/>
      <c r="E230" s="480">
        <v>12</v>
      </c>
      <c r="F230" s="481">
        <v>35</v>
      </c>
      <c r="G230" s="478">
        <f t="shared" si="106"/>
        <v>47</v>
      </c>
      <c r="H230" s="339">
        <v>11</v>
      </c>
      <c r="I230" s="482">
        <v>34</v>
      </c>
      <c r="J230" s="473">
        <f t="shared" si="107"/>
        <v>45</v>
      </c>
      <c r="K230" s="614">
        <f t="shared" si="108"/>
        <v>91.666666666666657</v>
      </c>
      <c r="L230" s="613">
        <f t="shared" si="108"/>
        <v>97.142857142857139</v>
      </c>
      <c r="M230" s="474">
        <f t="shared" si="109"/>
        <v>94.404761904761898</v>
      </c>
      <c r="N230" s="339"/>
      <c r="O230" s="482"/>
      <c r="P230" s="473">
        <f t="shared" si="110"/>
        <v>0</v>
      </c>
      <c r="Q230" s="476"/>
      <c r="R230" s="473"/>
      <c r="S230" s="473">
        <f t="shared" si="111"/>
        <v>0</v>
      </c>
      <c r="T230" s="476">
        <f t="shared" si="112"/>
        <v>0</v>
      </c>
      <c r="U230" s="473">
        <f t="shared" si="112"/>
        <v>0</v>
      </c>
      <c r="V230" s="478">
        <f t="shared" si="113"/>
        <v>0</v>
      </c>
      <c r="W230" s="477"/>
      <c r="X230" s="477"/>
      <c r="Y230" s="473">
        <f t="shared" si="114"/>
        <v>0</v>
      </c>
      <c r="Z230" s="473"/>
      <c r="AA230" s="473"/>
      <c r="AB230" s="473">
        <f t="shared" si="115"/>
        <v>0</v>
      </c>
      <c r="AC230" s="476">
        <f t="shared" si="116"/>
        <v>0</v>
      </c>
      <c r="AD230" s="473">
        <f t="shared" si="116"/>
        <v>0</v>
      </c>
      <c r="AE230" s="478">
        <f t="shared" si="117"/>
        <v>0</v>
      </c>
      <c r="AF230" s="476"/>
      <c r="AG230" s="473"/>
      <c r="AH230" s="473">
        <f t="shared" si="118"/>
        <v>0</v>
      </c>
      <c r="AI230" s="476"/>
      <c r="AJ230" s="473"/>
      <c r="AK230" s="473">
        <f t="shared" si="119"/>
        <v>0</v>
      </c>
      <c r="AL230" s="476">
        <f t="shared" si="120"/>
        <v>0</v>
      </c>
      <c r="AM230" s="473">
        <f t="shared" si="120"/>
        <v>0</v>
      </c>
      <c r="AN230" s="478">
        <f t="shared" si="121"/>
        <v>0</v>
      </c>
    </row>
    <row r="231" spans="1:40" x14ac:dyDescent="0.3">
      <c r="A231" s="467" t="s">
        <v>611</v>
      </c>
      <c r="B231" s="479" t="s">
        <v>630</v>
      </c>
      <c r="C231" s="486" t="s">
        <v>631</v>
      </c>
      <c r="D231" s="486"/>
      <c r="E231" s="480">
        <v>21</v>
      </c>
      <c r="F231" s="481">
        <v>25</v>
      </c>
      <c r="G231" s="478">
        <f t="shared" si="106"/>
        <v>46</v>
      </c>
      <c r="H231" s="339">
        <v>21</v>
      </c>
      <c r="I231" s="482">
        <v>24</v>
      </c>
      <c r="J231" s="473">
        <f t="shared" si="107"/>
        <v>45</v>
      </c>
      <c r="K231" s="614">
        <f t="shared" si="108"/>
        <v>100</v>
      </c>
      <c r="L231" s="613">
        <f t="shared" si="108"/>
        <v>96</v>
      </c>
      <c r="M231" s="474">
        <f t="shared" si="109"/>
        <v>98</v>
      </c>
      <c r="N231" s="339"/>
      <c r="O231" s="482"/>
      <c r="P231" s="473">
        <f t="shared" si="110"/>
        <v>0</v>
      </c>
      <c r="Q231" s="476"/>
      <c r="R231" s="473"/>
      <c r="S231" s="473">
        <f t="shared" si="111"/>
        <v>0</v>
      </c>
      <c r="T231" s="476">
        <f t="shared" si="112"/>
        <v>0</v>
      </c>
      <c r="U231" s="473">
        <f t="shared" si="112"/>
        <v>0</v>
      </c>
      <c r="V231" s="478">
        <f t="shared" si="113"/>
        <v>0</v>
      </c>
      <c r="W231" s="485"/>
      <c r="X231" s="485"/>
      <c r="Y231" s="473">
        <f t="shared" si="114"/>
        <v>0</v>
      </c>
      <c r="Z231" s="473"/>
      <c r="AA231" s="473"/>
      <c r="AB231" s="473">
        <f t="shared" si="115"/>
        <v>0</v>
      </c>
      <c r="AC231" s="476">
        <f t="shared" si="116"/>
        <v>0</v>
      </c>
      <c r="AD231" s="473">
        <f t="shared" si="116"/>
        <v>0</v>
      </c>
      <c r="AE231" s="478">
        <f t="shared" si="117"/>
        <v>0</v>
      </c>
      <c r="AF231" s="476"/>
      <c r="AG231" s="473"/>
      <c r="AH231" s="473">
        <f t="shared" si="118"/>
        <v>0</v>
      </c>
      <c r="AI231" s="476"/>
      <c r="AJ231" s="473"/>
      <c r="AK231" s="473">
        <f t="shared" si="119"/>
        <v>0</v>
      </c>
      <c r="AL231" s="476">
        <f t="shared" si="120"/>
        <v>0</v>
      </c>
      <c r="AM231" s="473">
        <f t="shared" si="120"/>
        <v>0</v>
      </c>
      <c r="AN231" s="478">
        <f t="shared" si="121"/>
        <v>0</v>
      </c>
    </row>
    <row r="232" spans="1:40" x14ac:dyDescent="0.3">
      <c r="A232" s="467" t="s">
        <v>611</v>
      </c>
      <c r="B232" s="479" t="s">
        <v>632</v>
      </c>
      <c r="C232" s="957" t="s">
        <v>633</v>
      </c>
      <c r="D232" s="961"/>
      <c r="E232" s="480">
        <v>22</v>
      </c>
      <c r="F232" s="481">
        <v>22</v>
      </c>
      <c r="G232" s="478">
        <f t="shared" si="106"/>
        <v>44</v>
      </c>
      <c r="H232" s="339">
        <v>21</v>
      </c>
      <c r="I232" s="482">
        <v>21</v>
      </c>
      <c r="J232" s="473">
        <f t="shared" si="107"/>
        <v>42</v>
      </c>
      <c r="K232" s="614">
        <f t="shared" si="108"/>
        <v>95.454545454545453</v>
      </c>
      <c r="L232" s="613">
        <f t="shared" si="108"/>
        <v>95.454545454545453</v>
      </c>
      <c r="M232" s="474">
        <f t="shared" si="109"/>
        <v>95.454545454545453</v>
      </c>
      <c r="N232" s="339"/>
      <c r="O232" s="482"/>
      <c r="P232" s="473">
        <f t="shared" si="110"/>
        <v>0</v>
      </c>
      <c r="Q232" s="476"/>
      <c r="R232" s="473"/>
      <c r="S232" s="473">
        <f t="shared" si="111"/>
        <v>0</v>
      </c>
      <c r="T232" s="476">
        <f t="shared" si="112"/>
        <v>0</v>
      </c>
      <c r="U232" s="473">
        <f t="shared" si="112"/>
        <v>0</v>
      </c>
      <c r="V232" s="478">
        <f t="shared" si="113"/>
        <v>0</v>
      </c>
      <c r="W232" s="485">
        <v>1</v>
      </c>
      <c r="X232" s="485">
        <v>0</v>
      </c>
      <c r="Y232" s="473">
        <f t="shared" si="114"/>
        <v>1</v>
      </c>
      <c r="Z232" s="473"/>
      <c r="AA232" s="473"/>
      <c r="AB232" s="473">
        <f t="shared" si="115"/>
        <v>0</v>
      </c>
      <c r="AC232" s="476">
        <f t="shared" si="116"/>
        <v>1</v>
      </c>
      <c r="AD232" s="473">
        <f t="shared" si="116"/>
        <v>0</v>
      </c>
      <c r="AE232" s="478">
        <f t="shared" si="117"/>
        <v>1</v>
      </c>
      <c r="AF232" s="476"/>
      <c r="AG232" s="473"/>
      <c r="AH232" s="473">
        <f t="shared" si="118"/>
        <v>0</v>
      </c>
      <c r="AI232" s="476"/>
      <c r="AJ232" s="473"/>
      <c r="AK232" s="473">
        <f t="shared" si="119"/>
        <v>0</v>
      </c>
      <c r="AL232" s="476">
        <f t="shared" si="120"/>
        <v>0</v>
      </c>
      <c r="AM232" s="473">
        <f t="shared" si="120"/>
        <v>0</v>
      </c>
      <c r="AN232" s="478">
        <f t="shared" si="121"/>
        <v>0</v>
      </c>
    </row>
    <row r="233" spans="1:40" x14ac:dyDescent="0.3">
      <c r="A233" s="467" t="s">
        <v>611</v>
      </c>
      <c r="B233" s="479" t="s">
        <v>634</v>
      </c>
      <c r="C233" s="957" t="s">
        <v>635</v>
      </c>
      <c r="D233" s="958"/>
      <c r="E233" s="480">
        <v>14</v>
      </c>
      <c r="F233" s="481">
        <v>32</v>
      </c>
      <c r="G233" s="478">
        <f t="shared" si="106"/>
        <v>46</v>
      </c>
      <c r="H233" s="339">
        <v>13</v>
      </c>
      <c r="I233" s="482">
        <v>30</v>
      </c>
      <c r="J233" s="473">
        <f t="shared" si="107"/>
        <v>43</v>
      </c>
      <c r="K233" s="614">
        <f t="shared" si="108"/>
        <v>92.857142857142861</v>
      </c>
      <c r="L233" s="613">
        <f t="shared" si="108"/>
        <v>93.75</v>
      </c>
      <c r="M233" s="474">
        <f t="shared" si="109"/>
        <v>93.303571428571431</v>
      </c>
      <c r="N233" s="339"/>
      <c r="O233" s="482"/>
      <c r="P233" s="473">
        <f t="shared" si="110"/>
        <v>0</v>
      </c>
      <c r="Q233" s="476"/>
      <c r="R233" s="473"/>
      <c r="S233" s="473">
        <f t="shared" si="111"/>
        <v>0</v>
      </c>
      <c r="T233" s="476">
        <f t="shared" si="112"/>
        <v>0</v>
      </c>
      <c r="U233" s="473">
        <f t="shared" si="112"/>
        <v>0</v>
      </c>
      <c r="V233" s="478">
        <f t="shared" si="113"/>
        <v>0</v>
      </c>
      <c r="W233" s="477">
        <v>0</v>
      </c>
      <c r="X233" s="477">
        <v>1</v>
      </c>
      <c r="Y233" s="473">
        <f t="shared" si="114"/>
        <v>1</v>
      </c>
      <c r="Z233" s="473"/>
      <c r="AA233" s="473"/>
      <c r="AB233" s="473">
        <f t="shared" si="115"/>
        <v>0</v>
      </c>
      <c r="AC233" s="476">
        <f t="shared" si="116"/>
        <v>0</v>
      </c>
      <c r="AD233" s="473">
        <f t="shared" si="116"/>
        <v>1</v>
      </c>
      <c r="AE233" s="478">
        <f t="shared" si="117"/>
        <v>1</v>
      </c>
      <c r="AF233" s="476"/>
      <c r="AG233" s="473"/>
      <c r="AH233" s="473">
        <f t="shared" si="118"/>
        <v>0</v>
      </c>
      <c r="AI233" s="476">
        <v>0</v>
      </c>
      <c r="AJ233" s="473">
        <v>1</v>
      </c>
      <c r="AK233" s="473">
        <f t="shared" si="119"/>
        <v>1</v>
      </c>
      <c r="AL233" s="476">
        <f t="shared" si="120"/>
        <v>0</v>
      </c>
      <c r="AM233" s="473">
        <f t="shared" si="120"/>
        <v>1</v>
      </c>
      <c r="AN233" s="478">
        <f t="shared" si="121"/>
        <v>1</v>
      </c>
    </row>
    <row r="234" spans="1:40" x14ac:dyDescent="0.3">
      <c r="A234" s="467" t="s">
        <v>611</v>
      </c>
      <c r="B234" s="479" t="s">
        <v>636</v>
      </c>
      <c r="C234" s="957" t="s">
        <v>637</v>
      </c>
      <c r="D234" s="958"/>
      <c r="E234" s="480">
        <v>27</v>
      </c>
      <c r="F234" s="481">
        <v>20</v>
      </c>
      <c r="G234" s="478">
        <f t="shared" si="106"/>
        <v>47</v>
      </c>
      <c r="H234" s="339">
        <v>26</v>
      </c>
      <c r="I234" s="482">
        <v>19</v>
      </c>
      <c r="J234" s="473">
        <f t="shared" si="107"/>
        <v>45</v>
      </c>
      <c r="K234" s="614">
        <f t="shared" si="108"/>
        <v>96.296296296296291</v>
      </c>
      <c r="L234" s="613">
        <f t="shared" si="108"/>
        <v>95</v>
      </c>
      <c r="M234" s="474">
        <f t="shared" si="109"/>
        <v>95.648148148148152</v>
      </c>
      <c r="N234" s="339"/>
      <c r="O234" s="482"/>
      <c r="P234" s="473">
        <f t="shared" si="110"/>
        <v>0</v>
      </c>
      <c r="Q234" s="476"/>
      <c r="R234" s="473"/>
      <c r="S234" s="473">
        <f t="shared" si="111"/>
        <v>0</v>
      </c>
      <c r="T234" s="476">
        <f t="shared" si="112"/>
        <v>0</v>
      </c>
      <c r="U234" s="473">
        <f t="shared" si="112"/>
        <v>0</v>
      </c>
      <c r="V234" s="478">
        <f t="shared" si="113"/>
        <v>0</v>
      </c>
      <c r="W234" s="473"/>
      <c r="X234" s="473"/>
      <c r="Y234" s="473">
        <f t="shared" si="114"/>
        <v>0</v>
      </c>
      <c r="Z234" s="473"/>
      <c r="AA234" s="473"/>
      <c r="AB234" s="473">
        <f t="shared" si="115"/>
        <v>0</v>
      </c>
      <c r="AC234" s="476">
        <f t="shared" si="116"/>
        <v>0</v>
      </c>
      <c r="AD234" s="473">
        <f t="shared" si="116"/>
        <v>0</v>
      </c>
      <c r="AE234" s="478">
        <f t="shared" si="117"/>
        <v>0</v>
      </c>
      <c r="AF234" s="476"/>
      <c r="AG234" s="473"/>
      <c r="AH234" s="473">
        <f t="shared" si="118"/>
        <v>0</v>
      </c>
      <c r="AI234" s="476"/>
      <c r="AJ234" s="473"/>
      <c r="AK234" s="473">
        <f t="shared" si="119"/>
        <v>0</v>
      </c>
      <c r="AL234" s="476">
        <f t="shared" si="120"/>
        <v>0</v>
      </c>
      <c r="AM234" s="473">
        <f t="shared" si="120"/>
        <v>0</v>
      </c>
      <c r="AN234" s="478">
        <f t="shared" si="121"/>
        <v>0</v>
      </c>
    </row>
    <row r="235" spans="1:40" x14ac:dyDescent="0.3">
      <c r="A235" s="467" t="s">
        <v>611</v>
      </c>
      <c r="B235" s="479" t="s">
        <v>638</v>
      </c>
      <c r="C235" s="957" t="s">
        <v>639</v>
      </c>
      <c r="D235" s="961"/>
      <c r="E235" s="480">
        <v>18</v>
      </c>
      <c r="F235" s="481">
        <v>29</v>
      </c>
      <c r="G235" s="478">
        <f t="shared" si="106"/>
        <v>47</v>
      </c>
      <c r="H235" s="339">
        <v>17</v>
      </c>
      <c r="I235" s="482">
        <v>28</v>
      </c>
      <c r="J235" s="473">
        <f t="shared" si="107"/>
        <v>45</v>
      </c>
      <c r="K235" s="614">
        <f t="shared" si="108"/>
        <v>94.444444444444443</v>
      </c>
      <c r="L235" s="613">
        <f t="shared" si="108"/>
        <v>96.551724137931032</v>
      </c>
      <c r="M235" s="474">
        <f t="shared" si="109"/>
        <v>95.498084291187737</v>
      </c>
      <c r="N235" s="339"/>
      <c r="O235" s="482"/>
      <c r="P235" s="473">
        <f t="shared" si="110"/>
        <v>0</v>
      </c>
      <c r="Q235" s="476"/>
      <c r="R235" s="473"/>
      <c r="S235" s="473">
        <f t="shared" si="111"/>
        <v>0</v>
      </c>
      <c r="T235" s="476">
        <f t="shared" si="112"/>
        <v>0</v>
      </c>
      <c r="U235" s="473">
        <f t="shared" si="112"/>
        <v>0</v>
      </c>
      <c r="V235" s="478">
        <f t="shared" si="113"/>
        <v>0</v>
      </c>
      <c r="W235" s="473">
        <v>0</v>
      </c>
      <c r="X235" s="473">
        <v>1</v>
      </c>
      <c r="Y235" s="473">
        <f t="shared" si="114"/>
        <v>1</v>
      </c>
      <c r="Z235" s="477"/>
      <c r="AA235" s="477"/>
      <c r="AB235" s="473">
        <f t="shared" si="115"/>
        <v>0</v>
      </c>
      <c r="AC235" s="476">
        <f t="shared" si="116"/>
        <v>0</v>
      </c>
      <c r="AD235" s="473">
        <f t="shared" si="116"/>
        <v>1</v>
      </c>
      <c r="AE235" s="478">
        <f t="shared" si="117"/>
        <v>1</v>
      </c>
      <c r="AF235" s="476"/>
      <c r="AG235" s="473"/>
      <c r="AH235" s="473">
        <f t="shared" si="118"/>
        <v>0</v>
      </c>
      <c r="AI235" s="476"/>
      <c r="AJ235" s="473"/>
      <c r="AK235" s="473">
        <f t="shared" si="119"/>
        <v>0</v>
      </c>
      <c r="AL235" s="476">
        <f t="shared" si="120"/>
        <v>0</v>
      </c>
      <c r="AM235" s="473">
        <f t="shared" si="120"/>
        <v>0</v>
      </c>
      <c r="AN235" s="478">
        <f t="shared" si="121"/>
        <v>0</v>
      </c>
    </row>
    <row r="236" spans="1:40" x14ac:dyDescent="0.3">
      <c r="A236" s="487" t="s">
        <v>611</v>
      </c>
      <c r="B236" s="479" t="s">
        <v>640</v>
      </c>
      <c r="C236" s="957" t="s">
        <v>641</v>
      </c>
      <c r="D236" s="958"/>
      <c r="E236" s="480">
        <v>23</v>
      </c>
      <c r="F236" s="481">
        <v>19</v>
      </c>
      <c r="G236" s="488">
        <f t="shared" si="106"/>
        <v>42</v>
      </c>
      <c r="H236" s="339">
        <v>22</v>
      </c>
      <c r="I236" s="482">
        <v>18</v>
      </c>
      <c r="J236" s="482">
        <f t="shared" si="107"/>
        <v>40</v>
      </c>
      <c r="K236" s="615">
        <f t="shared" si="108"/>
        <v>95.652173913043484</v>
      </c>
      <c r="L236" s="508">
        <f t="shared" si="108"/>
        <v>94.73684210526315</v>
      </c>
      <c r="M236" s="489">
        <f t="shared" si="109"/>
        <v>95.19450800915331</v>
      </c>
      <c r="N236" s="339"/>
      <c r="O236" s="482"/>
      <c r="P236" s="482">
        <f t="shared" si="110"/>
        <v>0</v>
      </c>
      <c r="Q236" s="490"/>
      <c r="R236" s="482"/>
      <c r="S236" s="482">
        <f t="shared" si="111"/>
        <v>0</v>
      </c>
      <c r="T236" s="490">
        <f t="shared" si="112"/>
        <v>0</v>
      </c>
      <c r="U236" s="482">
        <f t="shared" si="112"/>
        <v>0</v>
      </c>
      <c r="V236" s="488">
        <f t="shared" si="113"/>
        <v>0</v>
      </c>
      <c r="W236" s="482"/>
      <c r="X236" s="482"/>
      <c r="Y236" s="482">
        <f t="shared" si="114"/>
        <v>0</v>
      </c>
      <c r="Z236" s="482"/>
      <c r="AA236" s="482"/>
      <c r="AB236" s="482">
        <f t="shared" si="115"/>
        <v>0</v>
      </c>
      <c r="AC236" s="490">
        <f t="shared" si="116"/>
        <v>0</v>
      </c>
      <c r="AD236" s="482">
        <f t="shared" si="116"/>
        <v>0</v>
      </c>
      <c r="AE236" s="488">
        <f t="shared" si="117"/>
        <v>0</v>
      </c>
      <c r="AF236" s="490"/>
      <c r="AG236" s="482"/>
      <c r="AH236" s="482">
        <f t="shared" si="118"/>
        <v>0</v>
      </c>
      <c r="AI236" s="490"/>
      <c r="AJ236" s="482"/>
      <c r="AK236" s="482">
        <f t="shared" si="119"/>
        <v>0</v>
      </c>
      <c r="AL236" s="490">
        <f t="shared" si="120"/>
        <v>0</v>
      </c>
      <c r="AM236" s="482">
        <f t="shared" si="120"/>
        <v>0</v>
      </c>
      <c r="AN236" s="488">
        <f t="shared" si="121"/>
        <v>0</v>
      </c>
    </row>
    <row r="237" spans="1:40" x14ac:dyDescent="0.3">
      <c r="A237" s="491" t="s">
        <v>611</v>
      </c>
      <c r="B237" s="492" t="s">
        <v>642</v>
      </c>
      <c r="C237" s="948" t="s">
        <v>643</v>
      </c>
      <c r="D237" s="962"/>
      <c r="E237" s="472">
        <v>22</v>
      </c>
      <c r="F237" s="473">
        <v>23</v>
      </c>
      <c r="G237" s="478">
        <f>SUM(E237:F237)</f>
        <v>45</v>
      </c>
      <c r="H237" s="472">
        <v>20</v>
      </c>
      <c r="I237" s="473">
        <v>21</v>
      </c>
      <c r="J237" s="473">
        <f>SUM(H237:I237)</f>
        <v>41</v>
      </c>
      <c r="K237" s="614">
        <f>H237/E237*100</f>
        <v>90.909090909090907</v>
      </c>
      <c r="L237" s="613">
        <f>I237/F237*100</f>
        <v>91.304347826086953</v>
      </c>
      <c r="M237" s="474">
        <f>SUM(K237:L237)/2</f>
        <v>91.106719367588937</v>
      </c>
      <c r="N237" s="472"/>
      <c r="O237" s="473"/>
      <c r="P237" s="473">
        <f>SUM(N237:O237)</f>
        <v>0</v>
      </c>
      <c r="Q237" s="476"/>
      <c r="R237" s="473"/>
      <c r="S237" s="473">
        <f>SUM(Q237:R237)</f>
        <v>0</v>
      </c>
      <c r="T237" s="476">
        <f>N237+Q237</f>
        <v>0</v>
      </c>
      <c r="U237" s="473">
        <f>O237+R237</f>
        <v>0</v>
      </c>
      <c r="V237" s="478">
        <f>SUM(T237:U237)</f>
        <v>0</v>
      </c>
      <c r="W237" s="473"/>
      <c r="X237" s="473"/>
      <c r="Y237" s="473">
        <f>SUM(W237:X237)</f>
        <v>0</v>
      </c>
      <c r="Z237" s="473"/>
      <c r="AA237" s="473"/>
      <c r="AB237" s="473">
        <f>SUM(Z237:AA237)</f>
        <v>0</v>
      </c>
      <c r="AC237" s="476">
        <f>W237+Z237</f>
        <v>0</v>
      </c>
      <c r="AD237" s="473">
        <f>X237+AA237</f>
        <v>0</v>
      </c>
      <c r="AE237" s="478">
        <f>SUM(AC237:AD237)</f>
        <v>0</v>
      </c>
      <c r="AF237" s="476"/>
      <c r="AG237" s="473"/>
      <c r="AH237" s="473">
        <f>SUM(AF237:AG237)</f>
        <v>0</v>
      </c>
      <c r="AI237" s="476"/>
      <c r="AJ237" s="473"/>
      <c r="AK237" s="473">
        <f>SUM(AI237:AJ237)</f>
        <v>0</v>
      </c>
      <c r="AL237" s="476">
        <f>AF237+AI237</f>
        <v>0</v>
      </c>
      <c r="AM237" s="473">
        <f>AG237+AJ237</f>
        <v>0</v>
      </c>
      <c r="AN237" s="478">
        <f>SUM(AL237:AM237)</f>
        <v>0</v>
      </c>
    </row>
    <row r="238" spans="1:40" x14ac:dyDescent="0.3">
      <c r="A238" s="491" t="s">
        <v>611</v>
      </c>
      <c r="B238" s="493" t="s">
        <v>644</v>
      </c>
      <c r="C238" s="864" t="s">
        <v>645</v>
      </c>
      <c r="D238" s="758"/>
      <c r="E238" s="339">
        <v>28</v>
      </c>
      <c r="F238" s="482">
        <v>20</v>
      </c>
      <c r="G238" s="478">
        <f t="shared" ref="G238:G256" si="122">SUM(E238:F238)</f>
        <v>48</v>
      </c>
      <c r="H238" s="339">
        <v>25</v>
      </c>
      <c r="I238" s="482">
        <v>19</v>
      </c>
      <c r="J238" s="473">
        <f t="shared" ref="J238:J256" si="123">SUM(H238:I238)</f>
        <v>44</v>
      </c>
      <c r="K238" s="614">
        <f t="shared" ref="K238:L253" si="124">H238/E238*100</f>
        <v>89.285714285714292</v>
      </c>
      <c r="L238" s="613">
        <f t="shared" si="124"/>
        <v>95</v>
      </c>
      <c r="M238" s="474">
        <f t="shared" ref="M238:M256" si="125">SUM(K238:L238)/2</f>
        <v>92.142857142857139</v>
      </c>
      <c r="N238" s="339"/>
      <c r="O238" s="482"/>
      <c r="P238" s="473">
        <f t="shared" ref="P238:P256" si="126">SUM(N238:O238)</f>
        <v>0</v>
      </c>
      <c r="Q238" s="476"/>
      <c r="R238" s="473"/>
      <c r="S238" s="473">
        <f t="shared" ref="S238:S256" si="127">SUM(Q238:R238)</f>
        <v>0</v>
      </c>
      <c r="T238" s="476">
        <f t="shared" ref="T238:U253" si="128">N238+Q238</f>
        <v>0</v>
      </c>
      <c r="U238" s="473">
        <f t="shared" si="128"/>
        <v>0</v>
      </c>
      <c r="V238" s="478">
        <f t="shared" ref="V238:V256" si="129">SUM(T238:U238)</f>
        <v>0</v>
      </c>
      <c r="W238" s="473"/>
      <c r="X238" s="473"/>
      <c r="Y238" s="473">
        <f t="shared" ref="Y238:Y256" si="130">SUM(W238:X238)</f>
        <v>0</v>
      </c>
      <c r="Z238" s="473"/>
      <c r="AA238" s="473"/>
      <c r="AB238" s="473">
        <f t="shared" ref="AB238:AB256" si="131">SUM(Z238:AA238)</f>
        <v>0</v>
      </c>
      <c r="AC238" s="476">
        <f t="shared" ref="AC238:AD253" si="132">W238+Z238</f>
        <v>0</v>
      </c>
      <c r="AD238" s="473">
        <f t="shared" si="132"/>
        <v>0</v>
      </c>
      <c r="AE238" s="478">
        <f t="shared" ref="AE238:AE256" si="133">SUM(AC238:AD238)</f>
        <v>0</v>
      </c>
      <c r="AF238" s="476"/>
      <c r="AG238" s="473"/>
      <c r="AH238" s="473">
        <f t="shared" ref="AH238:AH256" si="134">SUM(AF238:AG238)</f>
        <v>0</v>
      </c>
      <c r="AI238" s="476"/>
      <c r="AJ238" s="473"/>
      <c r="AK238" s="473">
        <f t="shared" ref="AK238:AK256" si="135">SUM(AI238:AJ238)</f>
        <v>0</v>
      </c>
      <c r="AL238" s="476">
        <f t="shared" ref="AL238:AM253" si="136">AF238+AI238</f>
        <v>0</v>
      </c>
      <c r="AM238" s="473">
        <f t="shared" si="136"/>
        <v>0</v>
      </c>
      <c r="AN238" s="478">
        <f t="shared" ref="AN238:AN256" si="137">SUM(AL238:AM238)</f>
        <v>0</v>
      </c>
    </row>
    <row r="239" spans="1:40" x14ac:dyDescent="0.3">
      <c r="A239" s="491" t="s">
        <v>611</v>
      </c>
      <c r="B239" s="493" t="s">
        <v>646</v>
      </c>
      <c r="C239" s="864" t="s">
        <v>647</v>
      </c>
      <c r="D239" s="758"/>
      <c r="E239" s="339">
        <v>29</v>
      </c>
      <c r="F239" s="482">
        <v>15</v>
      </c>
      <c r="G239" s="478">
        <f t="shared" si="122"/>
        <v>44</v>
      </c>
      <c r="H239" s="339">
        <v>27</v>
      </c>
      <c r="I239" s="482">
        <v>14</v>
      </c>
      <c r="J239" s="473">
        <f t="shared" si="123"/>
        <v>41</v>
      </c>
      <c r="K239" s="614">
        <f t="shared" si="124"/>
        <v>93.103448275862064</v>
      </c>
      <c r="L239" s="613">
        <f t="shared" si="124"/>
        <v>93.333333333333329</v>
      </c>
      <c r="M239" s="474">
        <f t="shared" si="125"/>
        <v>93.218390804597703</v>
      </c>
      <c r="N239" s="339"/>
      <c r="O239" s="482"/>
      <c r="P239" s="473">
        <f t="shared" si="126"/>
        <v>0</v>
      </c>
      <c r="Q239" s="476"/>
      <c r="R239" s="473"/>
      <c r="S239" s="473">
        <f t="shared" si="127"/>
        <v>0</v>
      </c>
      <c r="T239" s="476">
        <f t="shared" si="128"/>
        <v>0</v>
      </c>
      <c r="U239" s="473">
        <f t="shared" si="128"/>
        <v>0</v>
      </c>
      <c r="V239" s="478">
        <f t="shared" si="129"/>
        <v>0</v>
      </c>
      <c r="W239" s="473"/>
      <c r="X239" s="473"/>
      <c r="Y239" s="473">
        <f t="shared" si="130"/>
        <v>0</v>
      </c>
      <c r="Z239" s="473"/>
      <c r="AA239" s="473"/>
      <c r="AB239" s="473">
        <f t="shared" si="131"/>
        <v>0</v>
      </c>
      <c r="AC239" s="476">
        <f t="shared" si="132"/>
        <v>0</v>
      </c>
      <c r="AD239" s="473">
        <f t="shared" si="132"/>
        <v>0</v>
      </c>
      <c r="AE239" s="478">
        <f t="shared" si="133"/>
        <v>0</v>
      </c>
      <c r="AF239" s="476"/>
      <c r="AG239" s="473"/>
      <c r="AH239" s="473">
        <f t="shared" si="134"/>
        <v>0</v>
      </c>
      <c r="AI239" s="476"/>
      <c r="AJ239" s="473"/>
      <c r="AK239" s="473">
        <f t="shared" si="135"/>
        <v>0</v>
      </c>
      <c r="AL239" s="476">
        <f t="shared" si="136"/>
        <v>0</v>
      </c>
      <c r="AM239" s="473">
        <f t="shared" si="136"/>
        <v>0</v>
      </c>
      <c r="AN239" s="478">
        <f t="shared" si="137"/>
        <v>0</v>
      </c>
    </row>
    <row r="240" spans="1:40" x14ac:dyDescent="0.3">
      <c r="A240" s="491" t="s">
        <v>611</v>
      </c>
      <c r="B240" s="493" t="s">
        <v>648</v>
      </c>
      <c r="C240" s="864" t="s">
        <v>649</v>
      </c>
      <c r="D240" s="761"/>
      <c r="E240" s="339">
        <v>17</v>
      </c>
      <c r="F240" s="482">
        <v>23</v>
      </c>
      <c r="G240" s="478">
        <f t="shared" si="122"/>
        <v>40</v>
      </c>
      <c r="H240" s="339">
        <v>14</v>
      </c>
      <c r="I240" s="482">
        <v>22</v>
      </c>
      <c r="J240" s="473">
        <f t="shared" si="123"/>
        <v>36</v>
      </c>
      <c r="K240" s="614">
        <f t="shared" si="124"/>
        <v>82.35294117647058</v>
      </c>
      <c r="L240" s="613">
        <f t="shared" si="124"/>
        <v>95.652173913043484</v>
      </c>
      <c r="M240" s="474">
        <f t="shared" si="125"/>
        <v>89.002557544757025</v>
      </c>
      <c r="N240" s="339"/>
      <c r="O240" s="482"/>
      <c r="P240" s="473">
        <f t="shared" si="126"/>
        <v>0</v>
      </c>
      <c r="Q240" s="476"/>
      <c r="R240" s="473"/>
      <c r="S240" s="473">
        <f t="shared" si="127"/>
        <v>0</v>
      </c>
      <c r="T240" s="476">
        <f t="shared" si="128"/>
        <v>0</v>
      </c>
      <c r="U240" s="473">
        <f t="shared" si="128"/>
        <v>0</v>
      </c>
      <c r="V240" s="478">
        <f t="shared" si="129"/>
        <v>0</v>
      </c>
      <c r="W240" s="482">
        <v>1</v>
      </c>
      <c r="X240" s="482">
        <v>0</v>
      </c>
      <c r="Y240" s="473">
        <f t="shared" si="130"/>
        <v>1</v>
      </c>
      <c r="Z240" s="473"/>
      <c r="AA240" s="473"/>
      <c r="AB240" s="473">
        <f t="shared" si="131"/>
        <v>0</v>
      </c>
      <c r="AC240" s="476">
        <f t="shared" si="132"/>
        <v>1</v>
      </c>
      <c r="AD240" s="473">
        <f t="shared" si="132"/>
        <v>0</v>
      </c>
      <c r="AE240" s="478">
        <f t="shared" si="133"/>
        <v>1</v>
      </c>
      <c r="AF240" s="476"/>
      <c r="AG240" s="473"/>
      <c r="AH240" s="473">
        <f t="shared" si="134"/>
        <v>0</v>
      </c>
      <c r="AI240" s="476"/>
      <c r="AJ240" s="473"/>
      <c r="AK240" s="473">
        <f t="shared" si="135"/>
        <v>0</v>
      </c>
      <c r="AL240" s="476">
        <f t="shared" si="136"/>
        <v>0</v>
      </c>
      <c r="AM240" s="473">
        <f t="shared" si="136"/>
        <v>0</v>
      </c>
      <c r="AN240" s="478">
        <f t="shared" si="137"/>
        <v>0</v>
      </c>
    </row>
    <row r="241" spans="1:40" x14ac:dyDescent="0.3">
      <c r="A241" s="491" t="s">
        <v>611</v>
      </c>
      <c r="B241" s="493" t="s">
        <v>650</v>
      </c>
      <c r="C241" s="864" t="s">
        <v>651</v>
      </c>
      <c r="D241" s="758"/>
      <c r="E241" s="339">
        <v>21</v>
      </c>
      <c r="F241" s="482">
        <v>19</v>
      </c>
      <c r="G241" s="478">
        <f t="shared" si="122"/>
        <v>40</v>
      </c>
      <c r="H241" s="339">
        <v>19</v>
      </c>
      <c r="I241" s="482">
        <v>17</v>
      </c>
      <c r="J241" s="473">
        <f t="shared" si="123"/>
        <v>36</v>
      </c>
      <c r="K241" s="614">
        <f t="shared" si="124"/>
        <v>90.476190476190482</v>
      </c>
      <c r="L241" s="613">
        <f t="shared" si="124"/>
        <v>89.473684210526315</v>
      </c>
      <c r="M241" s="474">
        <f t="shared" si="125"/>
        <v>89.974937343358391</v>
      </c>
      <c r="N241" s="339"/>
      <c r="O241" s="482"/>
      <c r="P241" s="473">
        <f t="shared" si="126"/>
        <v>0</v>
      </c>
      <c r="Q241" s="476"/>
      <c r="R241" s="473"/>
      <c r="S241" s="473">
        <f t="shared" si="127"/>
        <v>0</v>
      </c>
      <c r="T241" s="476">
        <f t="shared" si="128"/>
        <v>0</v>
      </c>
      <c r="U241" s="473">
        <f t="shared" si="128"/>
        <v>0</v>
      </c>
      <c r="V241" s="478">
        <f t="shared" si="129"/>
        <v>0</v>
      </c>
      <c r="W241" s="482">
        <v>1</v>
      </c>
      <c r="X241" s="482">
        <v>1</v>
      </c>
      <c r="Y241" s="473">
        <f t="shared" si="130"/>
        <v>2</v>
      </c>
      <c r="Z241" s="473"/>
      <c r="AA241" s="473"/>
      <c r="AB241" s="473">
        <f t="shared" si="131"/>
        <v>0</v>
      </c>
      <c r="AC241" s="476">
        <f t="shared" si="132"/>
        <v>1</v>
      </c>
      <c r="AD241" s="473">
        <f t="shared" si="132"/>
        <v>1</v>
      </c>
      <c r="AE241" s="478">
        <f t="shared" si="133"/>
        <v>2</v>
      </c>
      <c r="AF241" s="476"/>
      <c r="AG241" s="473"/>
      <c r="AH241" s="473">
        <f t="shared" si="134"/>
        <v>0</v>
      </c>
      <c r="AI241" s="476"/>
      <c r="AJ241" s="473"/>
      <c r="AK241" s="473">
        <f t="shared" si="135"/>
        <v>0</v>
      </c>
      <c r="AL241" s="476">
        <f t="shared" si="136"/>
        <v>0</v>
      </c>
      <c r="AM241" s="473">
        <f t="shared" si="136"/>
        <v>0</v>
      </c>
      <c r="AN241" s="478">
        <f t="shared" si="137"/>
        <v>0</v>
      </c>
    </row>
    <row r="242" spans="1:40" x14ac:dyDescent="0.3">
      <c r="A242" s="491" t="s">
        <v>611</v>
      </c>
      <c r="B242" s="493" t="s">
        <v>652</v>
      </c>
      <c r="C242" s="864" t="s">
        <v>653</v>
      </c>
      <c r="D242" s="761"/>
      <c r="E242" s="339">
        <v>15</v>
      </c>
      <c r="F242" s="482">
        <v>19</v>
      </c>
      <c r="G242" s="478">
        <f t="shared" si="122"/>
        <v>34</v>
      </c>
      <c r="H242" s="339">
        <v>14</v>
      </c>
      <c r="I242" s="482">
        <v>17</v>
      </c>
      <c r="J242" s="473">
        <f t="shared" si="123"/>
        <v>31</v>
      </c>
      <c r="K242" s="614">
        <f t="shared" si="124"/>
        <v>93.333333333333329</v>
      </c>
      <c r="L242" s="613">
        <f t="shared" si="124"/>
        <v>89.473684210526315</v>
      </c>
      <c r="M242" s="474">
        <f t="shared" si="125"/>
        <v>91.403508771929822</v>
      </c>
      <c r="N242" s="339"/>
      <c r="O242" s="482"/>
      <c r="P242" s="473">
        <f t="shared" si="126"/>
        <v>0</v>
      </c>
      <c r="Q242" s="476"/>
      <c r="R242" s="473"/>
      <c r="S242" s="473">
        <f t="shared" si="127"/>
        <v>0</v>
      </c>
      <c r="T242" s="476">
        <f t="shared" si="128"/>
        <v>0</v>
      </c>
      <c r="U242" s="473">
        <f t="shared" si="128"/>
        <v>0</v>
      </c>
      <c r="V242" s="478">
        <f t="shared" si="129"/>
        <v>0</v>
      </c>
      <c r="W242" s="339"/>
      <c r="X242" s="482"/>
      <c r="Y242" s="473">
        <f t="shared" si="130"/>
        <v>0</v>
      </c>
      <c r="Z242" s="473"/>
      <c r="AA242" s="473"/>
      <c r="AB242" s="473">
        <f t="shared" si="131"/>
        <v>0</v>
      </c>
      <c r="AC242" s="476">
        <f t="shared" si="132"/>
        <v>0</v>
      </c>
      <c r="AD242" s="473">
        <f t="shared" si="132"/>
        <v>0</v>
      </c>
      <c r="AE242" s="478">
        <f t="shared" si="133"/>
        <v>0</v>
      </c>
      <c r="AF242" s="476"/>
      <c r="AG242" s="473"/>
      <c r="AH242" s="473">
        <f t="shared" si="134"/>
        <v>0</v>
      </c>
      <c r="AI242" s="476"/>
      <c r="AJ242" s="473"/>
      <c r="AK242" s="473">
        <f t="shared" si="135"/>
        <v>0</v>
      </c>
      <c r="AL242" s="476">
        <f t="shared" si="136"/>
        <v>0</v>
      </c>
      <c r="AM242" s="473">
        <f t="shared" si="136"/>
        <v>0</v>
      </c>
      <c r="AN242" s="478">
        <f t="shared" si="137"/>
        <v>0</v>
      </c>
    </row>
    <row r="243" spans="1:40" x14ac:dyDescent="0.3">
      <c r="A243" s="491" t="s">
        <v>611</v>
      </c>
      <c r="B243" s="493" t="s">
        <v>654</v>
      </c>
      <c r="C243" s="864" t="s">
        <v>655</v>
      </c>
      <c r="D243" s="761"/>
      <c r="E243" s="339">
        <v>28</v>
      </c>
      <c r="F243" s="482">
        <v>11</v>
      </c>
      <c r="G243" s="478">
        <f t="shared" si="122"/>
        <v>39</v>
      </c>
      <c r="H243" s="339">
        <v>27</v>
      </c>
      <c r="I243" s="482">
        <v>10</v>
      </c>
      <c r="J243" s="473">
        <f t="shared" si="123"/>
        <v>37</v>
      </c>
      <c r="K243" s="614">
        <f t="shared" si="124"/>
        <v>96.428571428571431</v>
      </c>
      <c r="L243" s="613">
        <f t="shared" si="124"/>
        <v>90.909090909090907</v>
      </c>
      <c r="M243" s="474">
        <f t="shared" si="125"/>
        <v>93.668831168831161</v>
      </c>
      <c r="N243" s="339"/>
      <c r="O243" s="482"/>
      <c r="P243" s="473">
        <f t="shared" si="126"/>
        <v>0</v>
      </c>
      <c r="Q243" s="476"/>
      <c r="R243" s="473"/>
      <c r="S243" s="473">
        <f t="shared" si="127"/>
        <v>0</v>
      </c>
      <c r="T243" s="476">
        <f t="shared" si="128"/>
        <v>0</v>
      </c>
      <c r="U243" s="473">
        <f t="shared" si="128"/>
        <v>0</v>
      </c>
      <c r="V243" s="478">
        <f t="shared" si="129"/>
        <v>0</v>
      </c>
      <c r="W243" s="472"/>
      <c r="X243" s="473"/>
      <c r="Y243" s="494">
        <f t="shared" si="130"/>
        <v>0</v>
      </c>
      <c r="Z243" s="482">
        <v>1</v>
      </c>
      <c r="AA243" s="473">
        <v>0</v>
      </c>
      <c r="AB243" s="473">
        <f t="shared" si="131"/>
        <v>1</v>
      </c>
      <c r="AC243" s="476">
        <f t="shared" si="132"/>
        <v>1</v>
      </c>
      <c r="AD243" s="473">
        <f t="shared" si="132"/>
        <v>0</v>
      </c>
      <c r="AE243" s="478">
        <f t="shared" si="133"/>
        <v>1</v>
      </c>
      <c r="AF243" s="476"/>
      <c r="AG243" s="473"/>
      <c r="AH243" s="473">
        <f t="shared" si="134"/>
        <v>0</v>
      </c>
      <c r="AI243" s="476"/>
      <c r="AJ243" s="473"/>
      <c r="AK243" s="473">
        <f t="shared" si="135"/>
        <v>0</v>
      </c>
      <c r="AL243" s="476">
        <f t="shared" si="136"/>
        <v>0</v>
      </c>
      <c r="AM243" s="473">
        <f t="shared" si="136"/>
        <v>0</v>
      </c>
      <c r="AN243" s="478">
        <f t="shared" si="137"/>
        <v>0</v>
      </c>
    </row>
    <row r="244" spans="1:40" x14ac:dyDescent="0.3">
      <c r="A244" s="491" t="s">
        <v>611</v>
      </c>
      <c r="B244" s="493" t="s">
        <v>656</v>
      </c>
      <c r="C244" s="864" t="s">
        <v>657</v>
      </c>
      <c r="D244" s="761"/>
      <c r="E244" s="339">
        <v>24</v>
      </c>
      <c r="F244" s="482">
        <v>20</v>
      </c>
      <c r="G244" s="478">
        <f t="shared" si="122"/>
        <v>44</v>
      </c>
      <c r="H244" s="339">
        <v>22</v>
      </c>
      <c r="I244" s="482">
        <v>18</v>
      </c>
      <c r="J244" s="473">
        <f t="shared" si="123"/>
        <v>40</v>
      </c>
      <c r="K244" s="614">
        <f t="shared" si="124"/>
        <v>91.666666666666657</v>
      </c>
      <c r="L244" s="613">
        <f t="shared" si="124"/>
        <v>90</v>
      </c>
      <c r="M244" s="474">
        <f t="shared" si="125"/>
        <v>90.833333333333329</v>
      </c>
      <c r="N244" s="339"/>
      <c r="O244" s="482"/>
      <c r="P244" s="473">
        <f t="shared" si="126"/>
        <v>0</v>
      </c>
      <c r="Q244" s="476"/>
      <c r="R244" s="473"/>
      <c r="S244" s="473">
        <f t="shared" si="127"/>
        <v>0</v>
      </c>
      <c r="T244" s="476">
        <f t="shared" si="128"/>
        <v>0</v>
      </c>
      <c r="U244" s="473">
        <f t="shared" si="128"/>
        <v>0</v>
      </c>
      <c r="V244" s="478">
        <f t="shared" si="129"/>
        <v>0</v>
      </c>
      <c r="W244" s="473"/>
      <c r="X244" s="473"/>
      <c r="Y244" s="473">
        <f t="shared" si="130"/>
        <v>0</v>
      </c>
      <c r="Z244" s="473"/>
      <c r="AA244" s="473"/>
      <c r="AB244" s="473">
        <f t="shared" si="131"/>
        <v>0</v>
      </c>
      <c r="AC244" s="476">
        <f t="shared" si="132"/>
        <v>0</v>
      </c>
      <c r="AD244" s="473">
        <f t="shared" si="132"/>
        <v>0</v>
      </c>
      <c r="AE244" s="478">
        <f t="shared" si="133"/>
        <v>0</v>
      </c>
      <c r="AF244" s="476"/>
      <c r="AG244" s="473"/>
      <c r="AH244" s="473">
        <f t="shared" si="134"/>
        <v>0</v>
      </c>
      <c r="AI244" s="476"/>
      <c r="AJ244" s="473"/>
      <c r="AK244" s="473">
        <f t="shared" si="135"/>
        <v>0</v>
      </c>
      <c r="AL244" s="476">
        <f t="shared" si="136"/>
        <v>0</v>
      </c>
      <c r="AM244" s="473">
        <f t="shared" si="136"/>
        <v>0</v>
      </c>
      <c r="AN244" s="478">
        <f t="shared" si="137"/>
        <v>0</v>
      </c>
    </row>
    <row r="245" spans="1:40" x14ac:dyDescent="0.3">
      <c r="A245" s="491" t="s">
        <v>611</v>
      </c>
      <c r="B245" s="493" t="s">
        <v>658</v>
      </c>
      <c r="C245" s="864" t="s">
        <v>659</v>
      </c>
      <c r="D245" s="758"/>
      <c r="E245" s="339">
        <v>33</v>
      </c>
      <c r="F245" s="482">
        <v>14</v>
      </c>
      <c r="G245" s="478">
        <f t="shared" si="122"/>
        <v>47</v>
      </c>
      <c r="H245" s="339">
        <v>29</v>
      </c>
      <c r="I245" s="482">
        <v>13</v>
      </c>
      <c r="J245" s="473">
        <f t="shared" si="123"/>
        <v>42</v>
      </c>
      <c r="K245" s="614">
        <f t="shared" si="124"/>
        <v>87.878787878787875</v>
      </c>
      <c r="L245" s="613">
        <f t="shared" si="124"/>
        <v>92.857142857142861</v>
      </c>
      <c r="M245" s="474">
        <f t="shared" si="125"/>
        <v>90.367965367965368</v>
      </c>
      <c r="N245" s="339"/>
      <c r="O245" s="482"/>
      <c r="P245" s="473">
        <f t="shared" si="126"/>
        <v>0</v>
      </c>
      <c r="Q245" s="476"/>
      <c r="R245" s="473"/>
      <c r="S245" s="473">
        <f t="shared" si="127"/>
        <v>0</v>
      </c>
      <c r="T245" s="476">
        <f t="shared" si="128"/>
        <v>0</v>
      </c>
      <c r="U245" s="473">
        <f t="shared" si="128"/>
        <v>0</v>
      </c>
      <c r="V245" s="478">
        <f t="shared" si="129"/>
        <v>0</v>
      </c>
      <c r="W245" s="473"/>
      <c r="X245" s="473"/>
      <c r="Y245" s="473">
        <f t="shared" si="130"/>
        <v>0</v>
      </c>
      <c r="Z245" s="473"/>
      <c r="AA245" s="473"/>
      <c r="AB245" s="473">
        <f t="shared" si="131"/>
        <v>0</v>
      </c>
      <c r="AC245" s="476">
        <f t="shared" si="132"/>
        <v>0</v>
      </c>
      <c r="AD245" s="473">
        <f t="shared" si="132"/>
        <v>0</v>
      </c>
      <c r="AE245" s="478">
        <f t="shared" si="133"/>
        <v>0</v>
      </c>
      <c r="AF245" s="476"/>
      <c r="AG245" s="473"/>
      <c r="AH245" s="473">
        <f t="shared" si="134"/>
        <v>0</v>
      </c>
      <c r="AI245" s="476"/>
      <c r="AJ245" s="473"/>
      <c r="AK245" s="473">
        <f t="shared" si="135"/>
        <v>0</v>
      </c>
      <c r="AL245" s="476">
        <f t="shared" si="136"/>
        <v>0</v>
      </c>
      <c r="AM245" s="473">
        <f t="shared" si="136"/>
        <v>0</v>
      </c>
      <c r="AN245" s="478">
        <f t="shared" si="137"/>
        <v>0</v>
      </c>
    </row>
    <row r="246" spans="1:40" x14ac:dyDescent="0.3">
      <c r="A246" s="491" t="s">
        <v>611</v>
      </c>
      <c r="B246" s="492" t="s">
        <v>660</v>
      </c>
      <c r="C246" s="864" t="s">
        <v>661</v>
      </c>
      <c r="D246" s="758"/>
      <c r="E246" s="339">
        <v>26</v>
      </c>
      <c r="F246" s="482">
        <v>14</v>
      </c>
      <c r="G246" s="478">
        <f t="shared" si="122"/>
        <v>40</v>
      </c>
      <c r="H246" s="339">
        <v>23</v>
      </c>
      <c r="I246" s="482">
        <v>13</v>
      </c>
      <c r="J246" s="473">
        <f t="shared" si="123"/>
        <v>36</v>
      </c>
      <c r="K246" s="614">
        <f t="shared" si="124"/>
        <v>88.461538461538453</v>
      </c>
      <c r="L246" s="613">
        <f t="shared" si="124"/>
        <v>92.857142857142861</v>
      </c>
      <c r="M246" s="474">
        <f t="shared" si="125"/>
        <v>90.659340659340657</v>
      </c>
      <c r="N246" s="339"/>
      <c r="O246" s="482"/>
      <c r="P246" s="473">
        <f t="shared" si="126"/>
        <v>0</v>
      </c>
      <c r="Q246" s="476"/>
      <c r="R246" s="473"/>
      <c r="S246" s="473">
        <f t="shared" si="127"/>
        <v>0</v>
      </c>
      <c r="T246" s="476">
        <f t="shared" si="128"/>
        <v>0</v>
      </c>
      <c r="U246" s="473">
        <f t="shared" si="128"/>
        <v>0</v>
      </c>
      <c r="V246" s="478">
        <f t="shared" si="129"/>
        <v>0</v>
      </c>
      <c r="W246" s="473">
        <v>2</v>
      </c>
      <c r="X246" s="473">
        <v>2</v>
      </c>
      <c r="Y246" s="473">
        <f t="shared" si="130"/>
        <v>4</v>
      </c>
      <c r="Z246" s="473"/>
      <c r="AA246" s="473"/>
      <c r="AB246" s="473">
        <f t="shared" si="131"/>
        <v>0</v>
      </c>
      <c r="AC246" s="476">
        <f t="shared" si="132"/>
        <v>2</v>
      </c>
      <c r="AD246" s="473">
        <f t="shared" si="132"/>
        <v>2</v>
      </c>
      <c r="AE246" s="478">
        <f t="shared" si="133"/>
        <v>4</v>
      </c>
      <c r="AF246" s="476"/>
      <c r="AG246" s="473"/>
      <c r="AH246" s="473">
        <f t="shared" si="134"/>
        <v>0</v>
      </c>
      <c r="AI246" s="476"/>
      <c r="AJ246" s="473"/>
      <c r="AK246" s="473">
        <f t="shared" si="135"/>
        <v>0</v>
      </c>
      <c r="AL246" s="476">
        <f t="shared" si="136"/>
        <v>0</v>
      </c>
      <c r="AM246" s="473">
        <f t="shared" si="136"/>
        <v>0</v>
      </c>
      <c r="AN246" s="478">
        <f t="shared" si="137"/>
        <v>0</v>
      </c>
    </row>
    <row r="247" spans="1:40" x14ac:dyDescent="0.3">
      <c r="A247" s="491" t="s">
        <v>611</v>
      </c>
      <c r="B247" s="493" t="s">
        <v>662</v>
      </c>
      <c r="C247" s="864" t="s">
        <v>663</v>
      </c>
      <c r="D247" s="761"/>
      <c r="E247" s="339">
        <v>28</v>
      </c>
      <c r="F247" s="482">
        <v>13</v>
      </c>
      <c r="G247" s="478">
        <f t="shared" si="122"/>
        <v>41</v>
      </c>
      <c r="H247" s="339">
        <v>25</v>
      </c>
      <c r="I247" s="482">
        <v>12</v>
      </c>
      <c r="J247" s="473">
        <f t="shared" si="123"/>
        <v>37</v>
      </c>
      <c r="K247" s="614">
        <f t="shared" si="124"/>
        <v>89.285714285714292</v>
      </c>
      <c r="L247" s="613">
        <f t="shared" si="124"/>
        <v>92.307692307692307</v>
      </c>
      <c r="M247" s="474">
        <f t="shared" si="125"/>
        <v>90.796703296703299</v>
      </c>
      <c r="N247" s="339"/>
      <c r="O247" s="482"/>
      <c r="P247" s="473">
        <f t="shared" si="126"/>
        <v>0</v>
      </c>
      <c r="Q247" s="476"/>
      <c r="R247" s="473"/>
      <c r="S247" s="473">
        <f t="shared" si="127"/>
        <v>0</v>
      </c>
      <c r="T247" s="476">
        <f t="shared" si="128"/>
        <v>0</v>
      </c>
      <c r="U247" s="473">
        <f t="shared" si="128"/>
        <v>0</v>
      </c>
      <c r="V247" s="478">
        <f t="shared" si="129"/>
        <v>0</v>
      </c>
      <c r="W247" s="473"/>
      <c r="X247" s="473"/>
      <c r="Y247" s="473">
        <f t="shared" si="130"/>
        <v>0</v>
      </c>
      <c r="Z247" s="473"/>
      <c r="AA247" s="473"/>
      <c r="AB247" s="473">
        <f t="shared" si="131"/>
        <v>0</v>
      </c>
      <c r="AC247" s="476">
        <f t="shared" si="132"/>
        <v>0</v>
      </c>
      <c r="AD247" s="473">
        <f t="shared" si="132"/>
        <v>0</v>
      </c>
      <c r="AE247" s="478">
        <f t="shared" si="133"/>
        <v>0</v>
      </c>
      <c r="AF247" s="476"/>
      <c r="AG247" s="473"/>
      <c r="AH247" s="473">
        <f t="shared" si="134"/>
        <v>0</v>
      </c>
      <c r="AI247" s="476"/>
      <c r="AJ247" s="473"/>
      <c r="AK247" s="473">
        <f t="shared" si="135"/>
        <v>0</v>
      </c>
      <c r="AL247" s="476">
        <f t="shared" si="136"/>
        <v>0</v>
      </c>
      <c r="AM247" s="473">
        <f t="shared" si="136"/>
        <v>0</v>
      </c>
      <c r="AN247" s="478">
        <f t="shared" si="137"/>
        <v>0</v>
      </c>
    </row>
    <row r="248" spans="1:40" x14ac:dyDescent="0.3">
      <c r="A248" s="491" t="s">
        <v>611</v>
      </c>
      <c r="B248" s="493" t="s">
        <v>664</v>
      </c>
      <c r="C248" s="864" t="s">
        <v>665</v>
      </c>
      <c r="D248" s="758"/>
      <c r="E248" s="339">
        <v>28</v>
      </c>
      <c r="F248" s="482">
        <v>13</v>
      </c>
      <c r="G248" s="478">
        <f t="shared" si="122"/>
        <v>41</v>
      </c>
      <c r="H248" s="339">
        <v>25</v>
      </c>
      <c r="I248" s="482">
        <v>12</v>
      </c>
      <c r="J248" s="473">
        <f t="shared" si="123"/>
        <v>37</v>
      </c>
      <c r="K248" s="614">
        <f t="shared" si="124"/>
        <v>89.285714285714292</v>
      </c>
      <c r="L248" s="613">
        <f t="shared" si="124"/>
        <v>92.307692307692307</v>
      </c>
      <c r="M248" s="474">
        <f t="shared" si="125"/>
        <v>90.796703296703299</v>
      </c>
      <c r="N248" s="339"/>
      <c r="O248" s="482"/>
      <c r="P248" s="473">
        <f t="shared" si="126"/>
        <v>0</v>
      </c>
      <c r="Q248" s="476"/>
      <c r="R248" s="473"/>
      <c r="S248" s="473">
        <f t="shared" si="127"/>
        <v>0</v>
      </c>
      <c r="T248" s="476">
        <f t="shared" si="128"/>
        <v>0</v>
      </c>
      <c r="U248" s="473">
        <f t="shared" si="128"/>
        <v>0</v>
      </c>
      <c r="V248" s="478">
        <f t="shared" si="129"/>
        <v>0</v>
      </c>
      <c r="W248" s="473"/>
      <c r="X248" s="473"/>
      <c r="Y248" s="473">
        <f t="shared" si="130"/>
        <v>0</v>
      </c>
      <c r="Z248" s="473"/>
      <c r="AA248" s="473"/>
      <c r="AB248" s="473">
        <f t="shared" si="131"/>
        <v>0</v>
      </c>
      <c r="AC248" s="476">
        <f t="shared" si="132"/>
        <v>0</v>
      </c>
      <c r="AD248" s="473">
        <f t="shared" si="132"/>
        <v>0</v>
      </c>
      <c r="AE248" s="478">
        <f t="shared" si="133"/>
        <v>0</v>
      </c>
      <c r="AF248" s="476"/>
      <c r="AG248" s="473"/>
      <c r="AH248" s="473">
        <f t="shared" si="134"/>
        <v>0</v>
      </c>
      <c r="AI248" s="476"/>
      <c r="AJ248" s="473"/>
      <c r="AK248" s="473">
        <f t="shared" si="135"/>
        <v>0</v>
      </c>
      <c r="AL248" s="476">
        <f t="shared" si="136"/>
        <v>0</v>
      </c>
      <c r="AM248" s="473">
        <f t="shared" si="136"/>
        <v>0</v>
      </c>
      <c r="AN248" s="478">
        <f t="shared" si="137"/>
        <v>0</v>
      </c>
    </row>
    <row r="249" spans="1:40" x14ac:dyDescent="0.3">
      <c r="A249" s="491" t="s">
        <v>611</v>
      </c>
      <c r="B249" s="493" t="s">
        <v>666</v>
      </c>
      <c r="C249" s="864" t="s">
        <v>667</v>
      </c>
      <c r="D249" s="758"/>
      <c r="E249" s="339">
        <v>16</v>
      </c>
      <c r="F249" s="482">
        <v>24</v>
      </c>
      <c r="G249" s="478">
        <f t="shared" si="122"/>
        <v>40</v>
      </c>
      <c r="H249" s="339">
        <v>16</v>
      </c>
      <c r="I249" s="482">
        <v>20</v>
      </c>
      <c r="J249" s="473">
        <f t="shared" si="123"/>
        <v>36</v>
      </c>
      <c r="K249" s="614">
        <f t="shared" si="124"/>
        <v>100</v>
      </c>
      <c r="L249" s="613">
        <f t="shared" si="124"/>
        <v>83.333333333333343</v>
      </c>
      <c r="M249" s="474">
        <f t="shared" si="125"/>
        <v>91.666666666666671</v>
      </c>
      <c r="N249" s="339"/>
      <c r="O249" s="482"/>
      <c r="P249" s="473">
        <f t="shared" si="126"/>
        <v>0</v>
      </c>
      <c r="Q249" s="476"/>
      <c r="R249" s="473"/>
      <c r="S249" s="473">
        <f t="shared" si="127"/>
        <v>0</v>
      </c>
      <c r="T249" s="476">
        <f t="shared" si="128"/>
        <v>0</v>
      </c>
      <c r="U249" s="473">
        <f t="shared" si="128"/>
        <v>0</v>
      </c>
      <c r="V249" s="478">
        <f t="shared" si="129"/>
        <v>0</v>
      </c>
      <c r="W249" s="473"/>
      <c r="X249" s="473"/>
      <c r="Y249" s="473">
        <f t="shared" si="130"/>
        <v>0</v>
      </c>
      <c r="Z249" s="473">
        <v>1</v>
      </c>
      <c r="AA249" s="473">
        <v>0</v>
      </c>
      <c r="AB249" s="473">
        <f t="shared" si="131"/>
        <v>1</v>
      </c>
      <c r="AC249" s="476">
        <f t="shared" si="132"/>
        <v>1</v>
      </c>
      <c r="AD249" s="473">
        <f t="shared" si="132"/>
        <v>0</v>
      </c>
      <c r="AE249" s="478">
        <f t="shared" si="133"/>
        <v>1</v>
      </c>
      <c r="AF249" s="476"/>
      <c r="AG249" s="473"/>
      <c r="AH249" s="473">
        <f t="shared" si="134"/>
        <v>0</v>
      </c>
      <c r="AI249" s="476"/>
      <c r="AJ249" s="473"/>
      <c r="AK249" s="473">
        <f t="shared" si="135"/>
        <v>0</v>
      </c>
      <c r="AL249" s="476">
        <f t="shared" si="136"/>
        <v>0</v>
      </c>
      <c r="AM249" s="473">
        <f t="shared" si="136"/>
        <v>0</v>
      </c>
      <c r="AN249" s="478">
        <f t="shared" si="137"/>
        <v>0</v>
      </c>
    </row>
    <row r="250" spans="1:40" x14ac:dyDescent="0.3">
      <c r="A250" s="491" t="s">
        <v>611</v>
      </c>
      <c r="B250" s="493" t="s">
        <v>668</v>
      </c>
      <c r="C250" s="864" t="s">
        <v>669</v>
      </c>
      <c r="D250" s="758"/>
      <c r="E250" s="339">
        <v>25</v>
      </c>
      <c r="F250" s="482">
        <v>12</v>
      </c>
      <c r="G250" s="478">
        <f t="shared" si="122"/>
        <v>37</v>
      </c>
      <c r="H250" s="339">
        <v>22</v>
      </c>
      <c r="I250" s="482">
        <v>11</v>
      </c>
      <c r="J250" s="473">
        <f t="shared" si="123"/>
        <v>33</v>
      </c>
      <c r="K250" s="614">
        <f t="shared" si="124"/>
        <v>88</v>
      </c>
      <c r="L250" s="613">
        <f t="shared" si="124"/>
        <v>91.666666666666657</v>
      </c>
      <c r="M250" s="474">
        <f t="shared" si="125"/>
        <v>89.833333333333329</v>
      </c>
      <c r="N250" s="339"/>
      <c r="O250" s="482"/>
      <c r="P250" s="473">
        <f t="shared" si="126"/>
        <v>0</v>
      </c>
      <c r="Q250" s="476"/>
      <c r="R250" s="473"/>
      <c r="S250" s="473">
        <f t="shared" si="127"/>
        <v>0</v>
      </c>
      <c r="T250" s="476">
        <f t="shared" si="128"/>
        <v>0</v>
      </c>
      <c r="U250" s="473">
        <f t="shared" si="128"/>
        <v>0</v>
      </c>
      <c r="V250" s="478">
        <f t="shared" si="129"/>
        <v>0</v>
      </c>
      <c r="W250" s="473"/>
      <c r="X250" s="473"/>
      <c r="Y250" s="473">
        <f t="shared" si="130"/>
        <v>0</v>
      </c>
      <c r="Z250" s="473"/>
      <c r="AA250" s="473"/>
      <c r="AB250" s="473">
        <f t="shared" si="131"/>
        <v>0</v>
      </c>
      <c r="AC250" s="476">
        <f t="shared" si="132"/>
        <v>0</v>
      </c>
      <c r="AD250" s="473">
        <f t="shared" si="132"/>
        <v>0</v>
      </c>
      <c r="AE250" s="478">
        <f t="shared" si="133"/>
        <v>0</v>
      </c>
      <c r="AF250" s="476"/>
      <c r="AG250" s="473"/>
      <c r="AH250" s="473">
        <f t="shared" si="134"/>
        <v>0</v>
      </c>
      <c r="AI250" s="476"/>
      <c r="AJ250" s="473"/>
      <c r="AK250" s="473">
        <f t="shared" si="135"/>
        <v>0</v>
      </c>
      <c r="AL250" s="476">
        <f t="shared" si="136"/>
        <v>0</v>
      </c>
      <c r="AM250" s="473">
        <f t="shared" si="136"/>
        <v>0</v>
      </c>
      <c r="AN250" s="478">
        <f t="shared" si="137"/>
        <v>0</v>
      </c>
    </row>
    <row r="251" spans="1:40" x14ac:dyDescent="0.3">
      <c r="A251" s="491" t="s">
        <v>611</v>
      </c>
      <c r="B251" s="493" t="s">
        <v>640</v>
      </c>
      <c r="C251" s="864" t="s">
        <v>670</v>
      </c>
      <c r="D251" s="758"/>
      <c r="E251" s="339">
        <v>26</v>
      </c>
      <c r="F251" s="482">
        <v>15</v>
      </c>
      <c r="G251" s="478">
        <f t="shared" si="122"/>
        <v>41</v>
      </c>
      <c r="H251" s="339">
        <v>22</v>
      </c>
      <c r="I251" s="482">
        <v>13</v>
      </c>
      <c r="J251" s="473">
        <f t="shared" si="123"/>
        <v>35</v>
      </c>
      <c r="K251" s="614">
        <f t="shared" si="124"/>
        <v>84.615384615384613</v>
      </c>
      <c r="L251" s="613">
        <f t="shared" si="124"/>
        <v>86.666666666666671</v>
      </c>
      <c r="M251" s="474">
        <f t="shared" si="125"/>
        <v>85.641025641025635</v>
      </c>
      <c r="N251" s="339"/>
      <c r="O251" s="482"/>
      <c r="P251" s="473">
        <f t="shared" si="126"/>
        <v>0</v>
      </c>
      <c r="Q251" s="476"/>
      <c r="R251" s="473"/>
      <c r="S251" s="473">
        <f t="shared" si="127"/>
        <v>0</v>
      </c>
      <c r="T251" s="476">
        <f t="shared" si="128"/>
        <v>0</v>
      </c>
      <c r="U251" s="473">
        <f t="shared" si="128"/>
        <v>0</v>
      </c>
      <c r="V251" s="478">
        <f t="shared" si="129"/>
        <v>0</v>
      </c>
      <c r="W251" s="473">
        <v>0</v>
      </c>
      <c r="X251" s="473">
        <v>1</v>
      </c>
      <c r="Y251" s="473">
        <f t="shared" si="130"/>
        <v>1</v>
      </c>
      <c r="Z251" s="473"/>
      <c r="AA251" s="473"/>
      <c r="AB251" s="473">
        <f t="shared" si="131"/>
        <v>0</v>
      </c>
      <c r="AC251" s="476">
        <f t="shared" si="132"/>
        <v>0</v>
      </c>
      <c r="AD251" s="473">
        <f t="shared" si="132"/>
        <v>1</v>
      </c>
      <c r="AE251" s="478">
        <f t="shared" si="133"/>
        <v>1</v>
      </c>
      <c r="AF251" s="476"/>
      <c r="AG251" s="473"/>
      <c r="AH251" s="473">
        <f t="shared" si="134"/>
        <v>0</v>
      </c>
      <c r="AI251" s="476">
        <v>0</v>
      </c>
      <c r="AJ251" s="473">
        <v>1</v>
      </c>
      <c r="AK251" s="473">
        <f t="shared" si="135"/>
        <v>1</v>
      </c>
      <c r="AL251" s="476">
        <f t="shared" si="136"/>
        <v>0</v>
      </c>
      <c r="AM251" s="473">
        <f t="shared" si="136"/>
        <v>1</v>
      </c>
      <c r="AN251" s="478">
        <f t="shared" si="137"/>
        <v>1</v>
      </c>
    </row>
    <row r="252" spans="1:40" x14ac:dyDescent="0.3">
      <c r="A252" s="491" t="s">
        <v>611</v>
      </c>
      <c r="B252" s="493" t="s">
        <v>671</v>
      </c>
      <c r="C252" s="864" t="s">
        <v>672</v>
      </c>
      <c r="D252" s="758"/>
      <c r="E252" s="339">
        <v>2</v>
      </c>
      <c r="F252" s="482">
        <v>2</v>
      </c>
      <c r="G252" s="478">
        <f t="shared" si="122"/>
        <v>4</v>
      </c>
      <c r="H252" s="339">
        <v>2</v>
      </c>
      <c r="I252" s="482">
        <v>2</v>
      </c>
      <c r="J252" s="473">
        <f t="shared" si="123"/>
        <v>4</v>
      </c>
      <c r="K252" s="614">
        <f t="shared" si="124"/>
        <v>100</v>
      </c>
      <c r="L252" s="613">
        <f t="shared" si="124"/>
        <v>100</v>
      </c>
      <c r="M252" s="474">
        <f t="shared" si="125"/>
        <v>100</v>
      </c>
      <c r="N252" s="339"/>
      <c r="O252" s="482"/>
      <c r="P252" s="473">
        <f t="shared" si="126"/>
        <v>0</v>
      </c>
      <c r="Q252" s="476"/>
      <c r="R252" s="473"/>
      <c r="S252" s="473">
        <f t="shared" si="127"/>
        <v>0</v>
      </c>
      <c r="T252" s="476">
        <f t="shared" si="128"/>
        <v>0</v>
      </c>
      <c r="U252" s="473">
        <f t="shared" si="128"/>
        <v>0</v>
      </c>
      <c r="V252" s="478">
        <f t="shared" si="129"/>
        <v>0</v>
      </c>
      <c r="W252" s="473"/>
      <c r="X252" s="473"/>
      <c r="Y252" s="473">
        <f t="shared" si="130"/>
        <v>0</v>
      </c>
      <c r="Z252" s="473"/>
      <c r="AA252" s="473"/>
      <c r="AB252" s="473">
        <f t="shared" si="131"/>
        <v>0</v>
      </c>
      <c r="AC252" s="476">
        <f t="shared" si="132"/>
        <v>0</v>
      </c>
      <c r="AD252" s="473">
        <f t="shared" si="132"/>
        <v>0</v>
      </c>
      <c r="AE252" s="478">
        <f t="shared" si="133"/>
        <v>0</v>
      </c>
      <c r="AF252" s="476"/>
      <c r="AG252" s="473"/>
      <c r="AH252" s="473">
        <f t="shared" si="134"/>
        <v>0</v>
      </c>
      <c r="AI252" s="476"/>
      <c r="AJ252" s="473"/>
      <c r="AK252" s="473">
        <f t="shared" si="135"/>
        <v>0</v>
      </c>
      <c r="AL252" s="476">
        <f t="shared" si="136"/>
        <v>0</v>
      </c>
      <c r="AM252" s="473">
        <f t="shared" si="136"/>
        <v>0</v>
      </c>
      <c r="AN252" s="478">
        <f t="shared" si="137"/>
        <v>0</v>
      </c>
    </row>
    <row r="253" spans="1:40" x14ac:dyDescent="0.3">
      <c r="A253" s="491" t="s">
        <v>611</v>
      </c>
      <c r="B253" s="495" t="s">
        <v>673</v>
      </c>
      <c r="C253" s="864" t="s">
        <v>674</v>
      </c>
      <c r="D253" s="758"/>
      <c r="E253" s="339">
        <v>0</v>
      </c>
      <c r="F253" s="482">
        <v>1</v>
      </c>
      <c r="G253" s="478">
        <f t="shared" si="122"/>
        <v>1</v>
      </c>
      <c r="H253" s="339">
        <v>0</v>
      </c>
      <c r="I253" s="482">
        <v>1</v>
      </c>
      <c r="J253" s="473">
        <f t="shared" si="123"/>
        <v>1</v>
      </c>
      <c r="K253" s="614">
        <v>100</v>
      </c>
      <c r="L253" s="613">
        <f t="shared" si="124"/>
        <v>100</v>
      </c>
      <c r="M253" s="474">
        <f t="shared" si="125"/>
        <v>100</v>
      </c>
      <c r="N253" s="339"/>
      <c r="O253" s="482"/>
      <c r="P253" s="473">
        <f t="shared" si="126"/>
        <v>0</v>
      </c>
      <c r="Q253" s="476"/>
      <c r="R253" s="473"/>
      <c r="S253" s="473">
        <f t="shared" si="127"/>
        <v>0</v>
      </c>
      <c r="T253" s="476">
        <f t="shared" si="128"/>
        <v>0</v>
      </c>
      <c r="U253" s="473">
        <f t="shared" si="128"/>
        <v>0</v>
      </c>
      <c r="V253" s="478">
        <f t="shared" si="129"/>
        <v>0</v>
      </c>
      <c r="W253" s="473"/>
      <c r="X253" s="473"/>
      <c r="Y253" s="473">
        <f t="shared" si="130"/>
        <v>0</v>
      </c>
      <c r="Z253" s="473"/>
      <c r="AA253" s="473"/>
      <c r="AB253" s="473">
        <f t="shared" si="131"/>
        <v>0</v>
      </c>
      <c r="AC253" s="476">
        <f t="shared" si="132"/>
        <v>0</v>
      </c>
      <c r="AD253" s="473">
        <f t="shared" si="132"/>
        <v>0</v>
      </c>
      <c r="AE253" s="478">
        <f t="shared" si="133"/>
        <v>0</v>
      </c>
      <c r="AF253" s="476"/>
      <c r="AG253" s="473"/>
      <c r="AH253" s="473">
        <f t="shared" si="134"/>
        <v>0</v>
      </c>
      <c r="AI253" s="476"/>
      <c r="AJ253" s="473"/>
      <c r="AK253" s="473">
        <f t="shared" si="135"/>
        <v>0</v>
      </c>
      <c r="AL253" s="476">
        <f t="shared" si="136"/>
        <v>0</v>
      </c>
      <c r="AM253" s="473">
        <f t="shared" si="136"/>
        <v>0</v>
      </c>
      <c r="AN253" s="478">
        <f t="shared" si="137"/>
        <v>0</v>
      </c>
    </row>
    <row r="254" spans="1:40" x14ac:dyDescent="0.3">
      <c r="A254" s="491"/>
      <c r="B254" s="495" t="s">
        <v>675</v>
      </c>
      <c r="C254" s="864"/>
      <c r="D254" s="761"/>
      <c r="E254" s="339">
        <v>1</v>
      </c>
      <c r="F254" s="482">
        <v>0</v>
      </c>
      <c r="G254" s="478">
        <f t="shared" si="122"/>
        <v>1</v>
      </c>
      <c r="H254" s="339">
        <v>1</v>
      </c>
      <c r="I254" s="482">
        <v>0</v>
      </c>
      <c r="J254" s="473">
        <f t="shared" si="123"/>
        <v>1</v>
      </c>
      <c r="K254" s="614">
        <f t="shared" ref="K254:K256" si="138">H254/E254*100</f>
        <v>100</v>
      </c>
      <c r="L254" s="613">
        <v>100</v>
      </c>
      <c r="M254" s="474">
        <f t="shared" si="125"/>
        <v>100</v>
      </c>
      <c r="N254" s="339"/>
      <c r="O254" s="482"/>
      <c r="P254" s="473">
        <f t="shared" si="126"/>
        <v>0</v>
      </c>
      <c r="Q254" s="476"/>
      <c r="R254" s="473"/>
      <c r="S254" s="473">
        <f t="shared" si="127"/>
        <v>0</v>
      </c>
      <c r="T254" s="476">
        <f t="shared" ref="T254:U256" si="139">N254+Q254</f>
        <v>0</v>
      </c>
      <c r="U254" s="473">
        <f t="shared" si="139"/>
        <v>0</v>
      </c>
      <c r="V254" s="478">
        <f t="shared" si="129"/>
        <v>0</v>
      </c>
      <c r="W254" s="473"/>
      <c r="X254" s="473"/>
      <c r="Y254" s="473">
        <f t="shared" si="130"/>
        <v>0</v>
      </c>
      <c r="Z254" s="473"/>
      <c r="AA254" s="473"/>
      <c r="AB254" s="473">
        <f t="shared" si="131"/>
        <v>0</v>
      </c>
      <c r="AC254" s="476">
        <f t="shared" ref="AC254:AD256" si="140">W254+Z254</f>
        <v>0</v>
      </c>
      <c r="AD254" s="473">
        <f t="shared" si="140"/>
        <v>0</v>
      </c>
      <c r="AE254" s="478">
        <f t="shared" si="133"/>
        <v>0</v>
      </c>
      <c r="AF254" s="476"/>
      <c r="AG254" s="473"/>
      <c r="AH254" s="473">
        <f t="shared" si="134"/>
        <v>0</v>
      </c>
      <c r="AI254" s="476"/>
      <c r="AJ254" s="473"/>
      <c r="AK254" s="473">
        <f t="shared" si="135"/>
        <v>0</v>
      </c>
      <c r="AL254" s="476">
        <f t="shared" ref="AL254:AM256" si="141">AF254+AI254</f>
        <v>0</v>
      </c>
      <c r="AM254" s="473">
        <f t="shared" si="141"/>
        <v>0</v>
      </c>
      <c r="AN254" s="478">
        <f t="shared" si="137"/>
        <v>0</v>
      </c>
    </row>
    <row r="255" spans="1:40" x14ac:dyDescent="0.3">
      <c r="A255" s="491"/>
      <c r="B255" s="495" t="s">
        <v>676</v>
      </c>
      <c r="C255" s="864"/>
      <c r="D255" s="761"/>
      <c r="E255" s="339">
        <v>0</v>
      </c>
      <c r="F255" s="482">
        <v>1</v>
      </c>
      <c r="G255" s="478">
        <f t="shared" si="122"/>
        <v>1</v>
      </c>
      <c r="H255" s="339">
        <v>0</v>
      </c>
      <c r="I255" s="482">
        <v>1</v>
      </c>
      <c r="J255" s="473">
        <f t="shared" si="123"/>
        <v>1</v>
      </c>
      <c r="K255" s="614">
        <v>100</v>
      </c>
      <c r="L255" s="613">
        <f t="shared" ref="L255" si="142">I255/F255*100</f>
        <v>100</v>
      </c>
      <c r="M255" s="474">
        <f t="shared" si="125"/>
        <v>100</v>
      </c>
      <c r="N255" s="339"/>
      <c r="O255" s="482"/>
      <c r="P255" s="473">
        <f t="shared" si="126"/>
        <v>0</v>
      </c>
      <c r="Q255" s="476"/>
      <c r="R255" s="473"/>
      <c r="S255" s="473">
        <f t="shared" si="127"/>
        <v>0</v>
      </c>
      <c r="T255" s="476">
        <f t="shared" si="139"/>
        <v>0</v>
      </c>
      <c r="U255" s="473">
        <f t="shared" si="139"/>
        <v>0</v>
      </c>
      <c r="V255" s="478">
        <f t="shared" si="129"/>
        <v>0</v>
      </c>
      <c r="W255" s="473"/>
      <c r="X255" s="473"/>
      <c r="Y255" s="473">
        <f t="shared" si="130"/>
        <v>0</v>
      </c>
      <c r="Z255" s="473"/>
      <c r="AA255" s="473"/>
      <c r="AB255" s="473">
        <f t="shared" si="131"/>
        <v>0</v>
      </c>
      <c r="AC255" s="476">
        <f t="shared" si="140"/>
        <v>0</v>
      </c>
      <c r="AD255" s="473">
        <f t="shared" si="140"/>
        <v>0</v>
      </c>
      <c r="AE255" s="478">
        <f t="shared" si="133"/>
        <v>0</v>
      </c>
      <c r="AF255" s="476"/>
      <c r="AG255" s="473"/>
      <c r="AH255" s="473">
        <f t="shared" si="134"/>
        <v>0</v>
      </c>
      <c r="AI255" s="476"/>
      <c r="AJ255" s="473"/>
      <c r="AK255" s="473">
        <f t="shared" si="135"/>
        <v>0</v>
      </c>
      <c r="AL255" s="476">
        <f t="shared" si="141"/>
        <v>0</v>
      </c>
      <c r="AM255" s="473">
        <f t="shared" si="141"/>
        <v>0</v>
      </c>
      <c r="AN255" s="478">
        <f t="shared" si="137"/>
        <v>0</v>
      </c>
    </row>
    <row r="256" spans="1:40" ht="17.25" thickBot="1" x14ac:dyDescent="0.35">
      <c r="A256" s="491"/>
      <c r="B256" s="493" t="s">
        <v>677</v>
      </c>
      <c r="C256" s="905"/>
      <c r="D256" s="964"/>
      <c r="E256" s="496">
        <v>2</v>
      </c>
      <c r="F256" s="497">
        <v>0</v>
      </c>
      <c r="G256" s="498">
        <f t="shared" si="122"/>
        <v>2</v>
      </c>
      <c r="H256" s="339">
        <v>2</v>
      </c>
      <c r="I256" s="482">
        <v>0</v>
      </c>
      <c r="J256" s="473">
        <f t="shared" si="123"/>
        <v>2</v>
      </c>
      <c r="K256" s="614">
        <f t="shared" si="138"/>
        <v>100</v>
      </c>
      <c r="L256" s="613">
        <v>100</v>
      </c>
      <c r="M256" s="474">
        <f t="shared" si="125"/>
        <v>100</v>
      </c>
      <c r="N256" s="339"/>
      <c r="O256" s="482"/>
      <c r="P256" s="473">
        <f t="shared" si="126"/>
        <v>0</v>
      </c>
      <c r="Q256" s="476"/>
      <c r="R256" s="473"/>
      <c r="S256" s="473">
        <f t="shared" si="127"/>
        <v>0</v>
      </c>
      <c r="T256" s="476">
        <f t="shared" si="139"/>
        <v>0</v>
      </c>
      <c r="U256" s="473">
        <f t="shared" si="139"/>
        <v>0</v>
      </c>
      <c r="V256" s="478">
        <f t="shared" si="129"/>
        <v>0</v>
      </c>
      <c r="W256" s="473"/>
      <c r="X256" s="473"/>
      <c r="Y256" s="473">
        <f t="shared" si="130"/>
        <v>0</v>
      </c>
      <c r="Z256" s="473"/>
      <c r="AA256" s="473"/>
      <c r="AB256" s="473">
        <f t="shared" si="131"/>
        <v>0</v>
      </c>
      <c r="AC256" s="476">
        <f t="shared" si="140"/>
        <v>0</v>
      </c>
      <c r="AD256" s="473">
        <f t="shared" si="140"/>
        <v>0</v>
      </c>
      <c r="AE256" s="478">
        <f t="shared" si="133"/>
        <v>0</v>
      </c>
      <c r="AF256" s="476"/>
      <c r="AG256" s="473"/>
      <c r="AH256" s="473">
        <f t="shared" si="134"/>
        <v>0</v>
      </c>
      <c r="AI256" s="476"/>
      <c r="AJ256" s="473"/>
      <c r="AK256" s="473">
        <f t="shared" si="135"/>
        <v>0</v>
      </c>
      <c r="AL256" s="476">
        <f t="shared" si="141"/>
        <v>0</v>
      </c>
      <c r="AM256" s="473">
        <f t="shared" si="141"/>
        <v>0</v>
      </c>
      <c r="AN256" s="478">
        <f t="shared" si="137"/>
        <v>0</v>
      </c>
    </row>
    <row r="257" spans="1:40" ht="17.25" thickBot="1" x14ac:dyDescent="0.35">
      <c r="A257" s="499" t="s">
        <v>67</v>
      </c>
      <c r="B257" s="500"/>
      <c r="C257" s="500"/>
      <c r="D257" s="500"/>
      <c r="E257" s="501"/>
      <c r="F257" s="502"/>
      <c r="G257" s="503"/>
      <c r="H257" s="504"/>
      <c r="I257" s="502"/>
      <c r="J257" s="505"/>
      <c r="K257" s="616"/>
      <c r="L257" s="616"/>
      <c r="M257" s="506"/>
      <c r="N257" s="501"/>
      <c r="O257" s="502"/>
      <c r="P257" s="502"/>
      <c r="Q257" s="504"/>
      <c r="R257" s="502"/>
      <c r="S257" s="505"/>
      <c r="T257" s="504"/>
      <c r="U257" s="502"/>
      <c r="V257" s="503"/>
      <c r="W257" s="504"/>
      <c r="X257" s="502"/>
      <c r="Y257" s="502"/>
      <c r="Z257" s="504"/>
      <c r="AA257" s="502"/>
      <c r="AB257" s="505"/>
      <c r="AC257" s="504"/>
      <c r="AD257" s="502"/>
      <c r="AE257" s="504"/>
      <c r="AF257" s="501"/>
      <c r="AG257" s="502"/>
      <c r="AH257" s="502"/>
      <c r="AI257" s="504"/>
      <c r="AJ257" s="502"/>
      <c r="AK257" s="505"/>
      <c r="AL257" s="504"/>
      <c r="AM257" s="502"/>
      <c r="AN257" s="503"/>
    </row>
    <row r="258" spans="1:40" x14ac:dyDescent="0.3">
      <c r="A258" s="902" t="s">
        <v>68</v>
      </c>
      <c r="B258" s="903"/>
      <c r="C258" s="903"/>
      <c r="D258" s="903"/>
      <c r="E258" s="338"/>
      <c r="F258" s="475"/>
      <c r="G258" s="471"/>
      <c r="H258" s="507"/>
      <c r="I258" s="475"/>
      <c r="J258" s="475"/>
      <c r="K258" s="617"/>
      <c r="L258" s="617"/>
      <c r="M258" s="471"/>
      <c r="N258" s="338"/>
      <c r="O258" s="475"/>
      <c r="P258" s="475"/>
      <c r="Q258" s="475"/>
      <c r="R258" s="475"/>
      <c r="S258" s="475"/>
      <c r="T258" s="475"/>
      <c r="U258" s="475"/>
      <c r="V258" s="471"/>
      <c r="W258" s="490"/>
      <c r="X258" s="482"/>
      <c r="Y258" s="482"/>
      <c r="Z258" s="482"/>
      <c r="AA258" s="482"/>
      <c r="AB258" s="482"/>
      <c r="AC258" s="482"/>
      <c r="AD258" s="482"/>
      <c r="AE258" s="483"/>
      <c r="AF258" s="338"/>
      <c r="AG258" s="475"/>
      <c r="AH258" s="475"/>
      <c r="AI258" s="475"/>
      <c r="AJ258" s="475"/>
      <c r="AK258" s="475"/>
      <c r="AL258" s="475"/>
      <c r="AM258" s="475"/>
      <c r="AN258" s="471"/>
    </row>
    <row r="259" spans="1:40" x14ac:dyDescent="0.3">
      <c r="A259" s="899" t="s">
        <v>94</v>
      </c>
      <c r="B259" s="900"/>
      <c r="C259" s="900"/>
      <c r="D259" s="900"/>
      <c r="E259" s="339">
        <v>781</v>
      </c>
      <c r="F259" s="482">
        <v>812</v>
      </c>
      <c r="G259" s="488">
        <v>1593</v>
      </c>
      <c r="H259" s="339">
        <v>713</v>
      </c>
      <c r="I259" s="482">
        <v>748</v>
      </c>
      <c r="J259" s="482">
        <v>1461</v>
      </c>
      <c r="K259" s="508">
        <v>91.3</v>
      </c>
      <c r="L259" s="508">
        <v>92.1</v>
      </c>
      <c r="M259" s="483">
        <v>92</v>
      </c>
      <c r="N259" s="339">
        <v>0</v>
      </c>
      <c r="O259" s="482">
        <v>0</v>
      </c>
      <c r="P259" s="482">
        <v>0</v>
      </c>
      <c r="Q259" s="482">
        <v>0</v>
      </c>
      <c r="R259" s="482">
        <v>0</v>
      </c>
      <c r="S259" s="482">
        <v>0</v>
      </c>
      <c r="T259" s="482">
        <v>0</v>
      </c>
      <c r="U259" s="482">
        <v>0</v>
      </c>
      <c r="V259" s="488">
        <v>0</v>
      </c>
      <c r="W259" s="339">
        <v>12</v>
      </c>
      <c r="X259" s="482">
        <v>13</v>
      </c>
      <c r="Y259" s="482">
        <v>25</v>
      </c>
      <c r="Z259" s="482">
        <v>0</v>
      </c>
      <c r="AA259" s="482">
        <v>2</v>
      </c>
      <c r="AB259" s="482">
        <v>2</v>
      </c>
      <c r="AC259" s="482">
        <v>12</v>
      </c>
      <c r="AD259" s="482">
        <v>15</v>
      </c>
      <c r="AE259" s="488">
        <v>27</v>
      </c>
      <c r="AF259" s="490">
        <v>0</v>
      </c>
      <c r="AG259" s="482">
        <v>0</v>
      </c>
      <c r="AH259" s="482">
        <v>0</v>
      </c>
      <c r="AI259" s="482">
        <v>0</v>
      </c>
      <c r="AJ259" s="482">
        <v>0</v>
      </c>
      <c r="AK259" s="482">
        <v>0</v>
      </c>
      <c r="AL259" s="482">
        <v>0</v>
      </c>
      <c r="AM259" s="482">
        <v>0</v>
      </c>
      <c r="AN259" s="488">
        <v>0</v>
      </c>
    </row>
    <row r="260" spans="1:40" x14ac:dyDescent="0.3">
      <c r="A260" s="899" t="s">
        <v>95</v>
      </c>
      <c r="B260" s="900"/>
      <c r="C260" s="900"/>
      <c r="D260" s="900"/>
      <c r="E260" s="339">
        <v>749</v>
      </c>
      <c r="F260" s="482">
        <v>789</v>
      </c>
      <c r="G260" s="488">
        <v>1538</v>
      </c>
      <c r="H260" s="490">
        <v>679</v>
      </c>
      <c r="I260" s="482">
        <v>743</v>
      </c>
      <c r="J260" s="482">
        <v>1422</v>
      </c>
      <c r="K260" s="508">
        <v>90.7</v>
      </c>
      <c r="L260" s="508">
        <v>94.2</v>
      </c>
      <c r="M260" s="483">
        <v>92</v>
      </c>
      <c r="N260" s="339">
        <v>0</v>
      </c>
      <c r="O260" s="482">
        <v>0</v>
      </c>
      <c r="P260" s="482">
        <v>0</v>
      </c>
      <c r="Q260" s="482">
        <v>0</v>
      </c>
      <c r="R260" s="482">
        <v>0</v>
      </c>
      <c r="S260" s="482">
        <v>0</v>
      </c>
      <c r="T260" s="482">
        <v>0</v>
      </c>
      <c r="U260" s="482">
        <v>0</v>
      </c>
      <c r="V260" s="488">
        <v>0</v>
      </c>
      <c r="W260" s="490">
        <v>16</v>
      </c>
      <c r="X260" s="482">
        <v>22</v>
      </c>
      <c r="Y260" s="482">
        <v>38</v>
      </c>
      <c r="Z260" s="482">
        <v>4</v>
      </c>
      <c r="AA260" s="482">
        <v>0</v>
      </c>
      <c r="AB260" s="482">
        <v>5</v>
      </c>
      <c r="AC260" s="482">
        <v>20</v>
      </c>
      <c r="AD260" s="482">
        <v>23</v>
      </c>
      <c r="AE260" s="483">
        <v>43</v>
      </c>
      <c r="AF260" s="339">
        <v>0</v>
      </c>
      <c r="AG260" s="482">
        <v>0</v>
      </c>
      <c r="AH260" s="482">
        <v>0</v>
      </c>
      <c r="AI260" s="482">
        <v>0</v>
      </c>
      <c r="AJ260" s="482">
        <v>0</v>
      </c>
      <c r="AK260" s="482">
        <v>0</v>
      </c>
      <c r="AL260" s="482">
        <v>0</v>
      </c>
      <c r="AM260" s="482">
        <v>0</v>
      </c>
      <c r="AN260" s="488">
        <v>0</v>
      </c>
    </row>
    <row r="261" spans="1:40" x14ac:dyDescent="0.3">
      <c r="A261" s="899" t="s">
        <v>96</v>
      </c>
      <c r="B261" s="900"/>
      <c r="C261" s="900"/>
      <c r="D261" s="900"/>
      <c r="E261" s="339">
        <v>711</v>
      </c>
      <c r="F261" s="482">
        <v>780</v>
      </c>
      <c r="G261" s="488">
        <v>1491</v>
      </c>
      <c r="H261" s="339">
        <v>644</v>
      </c>
      <c r="I261" s="482">
        <v>744</v>
      </c>
      <c r="J261" s="482">
        <v>1388</v>
      </c>
      <c r="K261" s="508">
        <v>906</v>
      </c>
      <c r="L261" s="508">
        <v>95.4</v>
      </c>
      <c r="M261" s="483">
        <v>93</v>
      </c>
      <c r="N261" s="339">
        <v>0</v>
      </c>
      <c r="O261" s="482">
        <v>0</v>
      </c>
      <c r="P261" s="482">
        <v>0</v>
      </c>
      <c r="Q261" s="482">
        <v>0</v>
      </c>
      <c r="R261" s="482">
        <v>0</v>
      </c>
      <c r="S261" s="482">
        <v>0</v>
      </c>
      <c r="T261" s="482">
        <v>0</v>
      </c>
      <c r="U261" s="482">
        <v>0</v>
      </c>
      <c r="V261" s="488">
        <v>0</v>
      </c>
      <c r="W261" s="339">
        <v>14</v>
      </c>
      <c r="X261" s="482">
        <v>16</v>
      </c>
      <c r="Y261" s="482">
        <v>30</v>
      </c>
      <c r="Z261" s="482">
        <v>2</v>
      </c>
      <c r="AA261" s="482">
        <v>2</v>
      </c>
      <c r="AB261" s="482">
        <v>4</v>
      </c>
      <c r="AC261" s="482">
        <v>16</v>
      </c>
      <c r="AD261" s="482">
        <v>18</v>
      </c>
      <c r="AE261" s="488">
        <v>34</v>
      </c>
      <c r="AF261" s="490">
        <v>0</v>
      </c>
      <c r="AG261" s="482">
        <v>3</v>
      </c>
      <c r="AH261" s="482">
        <v>3</v>
      </c>
      <c r="AI261" s="482">
        <v>0</v>
      </c>
      <c r="AJ261" s="482">
        <v>1</v>
      </c>
      <c r="AK261" s="482">
        <v>1</v>
      </c>
      <c r="AL261" s="482">
        <v>0</v>
      </c>
      <c r="AM261" s="482">
        <v>4</v>
      </c>
      <c r="AN261" s="488">
        <v>4</v>
      </c>
    </row>
    <row r="262" spans="1:40" x14ac:dyDescent="0.3">
      <c r="A262" s="899" t="s">
        <v>97</v>
      </c>
      <c r="B262" s="900"/>
      <c r="C262" s="900"/>
      <c r="D262" s="900"/>
      <c r="E262" s="493">
        <f>SUM(E222:E256)</f>
        <v>632</v>
      </c>
      <c r="F262" s="482">
        <f>SUM(F222:F256)</f>
        <v>682</v>
      </c>
      <c r="G262" s="488">
        <f>E262+F262</f>
        <v>1314</v>
      </c>
      <c r="H262" s="493">
        <f>SUM(H222:H256)</f>
        <v>587</v>
      </c>
      <c r="I262" s="482">
        <f>SUM(I222:I256)</f>
        <v>647</v>
      </c>
      <c r="J262" s="483">
        <f>H262+I262</f>
        <v>1234</v>
      </c>
      <c r="K262" s="508">
        <v>906</v>
      </c>
      <c r="L262" s="508">
        <v>906</v>
      </c>
      <c r="M262" s="482">
        <v>906</v>
      </c>
      <c r="N262" s="493">
        <f>SUM(N222:N256)</f>
        <v>0</v>
      </c>
      <c r="O262" s="482">
        <f>SUM(O222:O256)</f>
        <v>0</v>
      </c>
      <c r="P262" s="483">
        <f>N262+O262</f>
        <v>0</v>
      </c>
      <c r="Q262" s="482">
        <f>SUM(Q222:Q256)</f>
        <v>0</v>
      </c>
      <c r="R262" s="482">
        <f>SUM(R222:R256)</f>
        <v>0</v>
      </c>
      <c r="S262" s="483">
        <f>Q262+R262</f>
        <v>0</v>
      </c>
      <c r="T262" s="482">
        <f>SUM(T222:T256)</f>
        <v>0</v>
      </c>
      <c r="U262" s="482">
        <f>SUM(U222:U256)</f>
        <v>0</v>
      </c>
      <c r="V262" s="488">
        <f>T262+U262</f>
        <v>0</v>
      </c>
      <c r="W262" s="493">
        <f>SUM(W222:W256)</f>
        <v>5</v>
      </c>
      <c r="X262" s="482">
        <f>SUM(X222:X256)</f>
        <v>7</v>
      </c>
      <c r="Y262" s="488">
        <f>W262+X262</f>
        <v>12</v>
      </c>
      <c r="Z262" s="493">
        <f>SUM(Z222:Z256)</f>
        <v>2</v>
      </c>
      <c r="AA262" s="482">
        <f>SUM(AA222:AA256)</f>
        <v>0</v>
      </c>
      <c r="AB262" s="488">
        <f>Z262+AA262</f>
        <v>2</v>
      </c>
      <c r="AC262" s="493">
        <f>SUM(AC222:AC256)</f>
        <v>7</v>
      </c>
      <c r="AD262" s="482">
        <f>SUM(AD222:AD256)</f>
        <v>7</v>
      </c>
      <c r="AE262" s="488">
        <f>AC262+AD262</f>
        <v>14</v>
      </c>
      <c r="AF262" s="493">
        <f>SUM(AF222:AF256)</f>
        <v>0</v>
      </c>
      <c r="AG262" s="482">
        <f>SUM(AG222:AG256)</f>
        <v>0</v>
      </c>
      <c r="AH262" s="483">
        <f>AF262+AG262</f>
        <v>0</v>
      </c>
      <c r="AI262" s="482">
        <f>SUM(AI222:AI256)</f>
        <v>0</v>
      </c>
      <c r="AJ262" s="482">
        <f>SUM(AJ222:AJ256)</f>
        <v>2</v>
      </c>
      <c r="AK262" s="483">
        <f>AI262+AJ262</f>
        <v>2</v>
      </c>
      <c r="AL262" s="482">
        <f>SUM(AL222:AL256)</f>
        <v>0</v>
      </c>
      <c r="AM262" s="482">
        <f>SUM(AM222:AM256)</f>
        <v>2</v>
      </c>
      <c r="AN262" s="488">
        <f>AL262+AM262</f>
        <v>2</v>
      </c>
    </row>
    <row r="263" spans="1:40" x14ac:dyDescent="0.3">
      <c r="A263" s="899" t="s">
        <v>98</v>
      </c>
      <c r="B263" s="900"/>
      <c r="C263" s="900"/>
      <c r="D263" s="900"/>
      <c r="E263" s="339"/>
      <c r="F263" s="482"/>
      <c r="G263" s="488"/>
      <c r="H263" s="490"/>
      <c r="I263" s="482"/>
      <c r="J263" s="482"/>
      <c r="K263" s="508"/>
      <c r="L263" s="508"/>
      <c r="M263" s="488"/>
      <c r="N263" s="339"/>
      <c r="O263" s="482"/>
      <c r="P263" s="482"/>
      <c r="Q263" s="482"/>
      <c r="R263" s="482"/>
      <c r="S263" s="482"/>
      <c r="T263" s="482"/>
      <c r="U263" s="482"/>
      <c r="V263" s="488"/>
      <c r="W263" s="490"/>
      <c r="X263" s="482"/>
      <c r="Y263" s="482"/>
      <c r="Z263" s="482"/>
      <c r="AA263" s="482"/>
      <c r="AB263" s="482"/>
      <c r="AC263" s="482"/>
      <c r="AD263" s="482"/>
      <c r="AE263" s="483"/>
      <c r="AF263" s="339"/>
      <c r="AG263" s="482"/>
      <c r="AH263" s="482"/>
      <c r="AI263" s="482"/>
      <c r="AJ263" s="482"/>
      <c r="AK263" s="482"/>
      <c r="AL263" s="482"/>
      <c r="AM263" s="482"/>
      <c r="AN263" s="488"/>
    </row>
    <row r="264" spans="1:40" x14ac:dyDescent="0.3">
      <c r="A264" s="899" t="s">
        <v>99</v>
      </c>
      <c r="B264" s="900"/>
      <c r="C264" s="900"/>
      <c r="D264" s="900"/>
      <c r="E264" s="339"/>
      <c r="F264" s="482"/>
      <c r="G264" s="488"/>
      <c r="H264" s="490"/>
      <c r="I264" s="482"/>
      <c r="J264" s="508"/>
      <c r="K264" s="508"/>
      <c r="L264" s="508"/>
      <c r="M264" s="488"/>
      <c r="N264" s="339"/>
      <c r="O264" s="482"/>
      <c r="P264" s="482"/>
      <c r="Q264" s="482"/>
      <c r="R264" s="482"/>
      <c r="S264" s="482"/>
      <c r="T264" s="482"/>
      <c r="U264" s="482"/>
      <c r="V264" s="488"/>
      <c r="W264" s="490"/>
      <c r="X264" s="482"/>
      <c r="Y264" s="482"/>
      <c r="Z264" s="482"/>
      <c r="AA264" s="482"/>
      <c r="AB264" s="482"/>
      <c r="AC264" s="482"/>
      <c r="AD264" s="482"/>
      <c r="AE264" s="483"/>
      <c r="AF264" s="339"/>
      <c r="AG264" s="482"/>
      <c r="AH264" s="482"/>
      <c r="AI264" s="482"/>
      <c r="AJ264" s="482"/>
      <c r="AK264" s="482"/>
      <c r="AL264" s="482"/>
      <c r="AM264" s="482"/>
      <c r="AN264" s="488"/>
    </row>
    <row r="265" spans="1:40" ht="17.25" thickBot="1" x14ac:dyDescent="0.35">
      <c r="A265" s="907" t="s">
        <v>42</v>
      </c>
      <c r="B265" s="908"/>
      <c r="C265" s="908"/>
      <c r="D265" s="908"/>
      <c r="E265" s="509"/>
      <c r="F265" s="510"/>
      <c r="G265" s="511"/>
      <c r="H265" s="512"/>
      <c r="I265" s="510"/>
      <c r="J265" s="510"/>
      <c r="K265" s="618"/>
      <c r="L265" s="618"/>
      <c r="M265" s="511"/>
      <c r="N265" s="509"/>
      <c r="O265" s="510"/>
      <c r="P265" s="510"/>
      <c r="Q265" s="510"/>
      <c r="R265" s="510"/>
      <c r="S265" s="510"/>
      <c r="T265" s="510"/>
      <c r="U265" s="510"/>
      <c r="V265" s="511"/>
      <c r="W265" s="512"/>
      <c r="X265" s="510"/>
      <c r="Y265" s="510"/>
      <c r="Z265" s="510"/>
      <c r="AA265" s="510"/>
      <c r="AB265" s="510"/>
      <c r="AC265" s="510"/>
      <c r="AD265" s="510"/>
      <c r="AE265" s="513"/>
      <c r="AF265" s="509"/>
      <c r="AG265" s="510"/>
      <c r="AH265" s="510"/>
      <c r="AI265" s="510"/>
      <c r="AJ265" s="510"/>
      <c r="AK265" s="510"/>
      <c r="AL265" s="510"/>
      <c r="AM265" s="510"/>
      <c r="AN265" s="511"/>
    </row>
    <row r="266" spans="1:40" ht="18" thickTop="1" thickBot="1" x14ac:dyDescent="0.35">
      <c r="A266" s="939" t="s">
        <v>3</v>
      </c>
      <c r="B266" s="940"/>
      <c r="C266" s="940"/>
      <c r="D266" s="963"/>
      <c r="E266" s="514">
        <f>E259+E260+E261+E262</f>
        <v>2873</v>
      </c>
      <c r="F266" s="515">
        <f>F259+F260+F261+F262</f>
        <v>3063</v>
      </c>
      <c r="G266" s="516">
        <f>E266+F266</f>
        <v>5936</v>
      </c>
      <c r="H266" s="515">
        <f>H259+H260+H261+H262</f>
        <v>2623</v>
      </c>
      <c r="I266" s="515">
        <f>I259+I260+I261+I262</f>
        <v>2882</v>
      </c>
      <c r="J266" s="515">
        <f>H266+I266</f>
        <v>5505</v>
      </c>
      <c r="K266" s="517">
        <f>H266/E266*100</f>
        <v>91.298294465715273</v>
      </c>
      <c r="L266" s="518">
        <f>I266/F266*100</f>
        <v>94.090760692131894</v>
      </c>
      <c r="M266" s="519">
        <f>(K266+L266)/2</f>
        <v>92.694527578923584</v>
      </c>
      <c r="N266" s="514">
        <f>N259+N260+N261+N262</f>
        <v>0</v>
      </c>
      <c r="O266" s="515">
        <f>O259+O260+O261+O262</f>
        <v>0</v>
      </c>
      <c r="P266" s="520">
        <f>N266+O266</f>
        <v>0</v>
      </c>
      <c r="Q266" s="515">
        <f>Q259+Q260+Q261+Q262</f>
        <v>0</v>
      </c>
      <c r="R266" s="515">
        <f>R259+R260+R261+R262</f>
        <v>0</v>
      </c>
      <c r="S266" s="520">
        <f>Q266+R266</f>
        <v>0</v>
      </c>
      <c r="T266" s="515">
        <f>T259+T260+T261+T262</f>
        <v>0</v>
      </c>
      <c r="U266" s="515">
        <f>U259+U260+U261+U262</f>
        <v>0</v>
      </c>
      <c r="V266" s="516">
        <f>T266+U266</f>
        <v>0</v>
      </c>
      <c r="W266" s="515">
        <f>W259+W260+W261+W262</f>
        <v>47</v>
      </c>
      <c r="X266" s="515">
        <f>X259+X260+X261+X262</f>
        <v>58</v>
      </c>
      <c r="Y266" s="520">
        <f>W266+X266</f>
        <v>105</v>
      </c>
      <c r="Z266" s="515">
        <f>Z259+Z260+Z261+Z262</f>
        <v>8</v>
      </c>
      <c r="AA266" s="515">
        <f>AA259+AA260+AA261+AA262</f>
        <v>4</v>
      </c>
      <c r="AB266" s="520">
        <f>Z266+AA266</f>
        <v>12</v>
      </c>
      <c r="AC266" s="515">
        <f>AC259+AC260+AC261+AC262</f>
        <v>55</v>
      </c>
      <c r="AD266" s="515">
        <f>AD259+AD260+AD261+AD262</f>
        <v>63</v>
      </c>
      <c r="AE266" s="521">
        <f>AC266+AD266</f>
        <v>118</v>
      </c>
      <c r="AF266" s="514">
        <f>AF259+AF260+AF261+AF262</f>
        <v>0</v>
      </c>
      <c r="AG266" s="515">
        <f>AG259+AG260+AG261+AG262</f>
        <v>3</v>
      </c>
      <c r="AH266" s="520">
        <f>AF266+AG266</f>
        <v>3</v>
      </c>
      <c r="AI266" s="515">
        <f>AI259+AI260+AI261+AI262</f>
        <v>0</v>
      </c>
      <c r="AJ266" s="515">
        <f>AJ259+AJ260+AJ261+AJ262</f>
        <v>3</v>
      </c>
      <c r="AK266" s="520">
        <f>AI266+AJ266</f>
        <v>3</v>
      </c>
      <c r="AL266" s="515">
        <f>AL259+AL260+AL261+AL262</f>
        <v>0</v>
      </c>
      <c r="AM266" s="515">
        <f>AM259+AM260+AM261+AM262</f>
        <v>6</v>
      </c>
      <c r="AN266" s="516">
        <f>AL266+AM266</f>
        <v>6</v>
      </c>
    </row>
    <row r="267" spans="1:40" x14ac:dyDescent="0.3">
      <c r="A267" s="168" t="s">
        <v>53</v>
      </c>
      <c r="B267" s="136"/>
      <c r="C267" s="136"/>
      <c r="D267" s="136"/>
      <c r="E267" s="143"/>
      <c r="F267" s="143"/>
      <c r="G267" s="143"/>
      <c r="H267" s="143"/>
      <c r="I267" s="143"/>
      <c r="J267" s="143"/>
      <c r="K267" s="143"/>
      <c r="L267" s="143"/>
      <c r="M267" s="143"/>
      <c r="N267" s="143"/>
      <c r="O267" s="143"/>
      <c r="P267" s="143"/>
      <c r="Q267" s="143"/>
      <c r="R267" s="143"/>
      <c r="S267" s="143"/>
      <c r="T267" s="143"/>
      <c r="U267" s="143"/>
      <c r="V267" s="143"/>
    </row>
    <row r="268" spans="1:40" x14ac:dyDescent="0.3">
      <c r="A268" s="838" t="s">
        <v>248</v>
      </c>
      <c r="B268" s="838"/>
      <c r="C268" s="838"/>
      <c r="D268" s="838"/>
      <c r="E268" s="838"/>
      <c r="F268" s="838"/>
      <c r="G268" s="838"/>
      <c r="H268" s="838"/>
      <c r="I268" s="838"/>
      <c r="J268" s="838"/>
      <c r="K268" s="838"/>
      <c r="L268" s="838"/>
      <c r="M268" s="838"/>
      <c r="N268" s="838"/>
      <c r="O268" s="838"/>
      <c r="P268" s="838"/>
      <c r="Q268" s="838"/>
      <c r="R268" s="838"/>
      <c r="S268" s="838"/>
      <c r="T268" s="838"/>
      <c r="U268" s="838"/>
      <c r="V268" s="838"/>
    </row>
    <row r="269" spans="1:40" x14ac:dyDescent="0.3">
      <c r="A269" s="128" t="s">
        <v>249</v>
      </c>
      <c r="W269" s="319"/>
      <c r="X269" s="319"/>
      <c r="Y269" s="319"/>
      <c r="Z269" s="319"/>
      <c r="AA269" s="319"/>
      <c r="AC269" s="522"/>
      <c r="AD269" s="522"/>
      <c r="AE269" s="522"/>
      <c r="AF269" s="143"/>
      <c r="AG269" s="143"/>
      <c r="AH269" s="143"/>
      <c r="AI269" s="96"/>
      <c r="AJ269" s="96"/>
      <c r="AK269" s="96"/>
      <c r="AL269" s="96"/>
      <c r="AM269" s="89"/>
      <c r="AN269" s="89"/>
    </row>
    <row r="270" spans="1:40" x14ac:dyDescent="0.3">
      <c r="W270" s="319"/>
      <c r="X270" s="319"/>
      <c r="Y270" s="319"/>
      <c r="Z270" s="319"/>
      <c r="AA270" s="319"/>
      <c r="AC270" s="522"/>
      <c r="AD270" s="522"/>
      <c r="AE270" s="522"/>
      <c r="AF270" s="143"/>
      <c r="AG270" s="143"/>
      <c r="AH270" s="143"/>
      <c r="AI270" s="96"/>
      <c r="AJ270" s="96"/>
      <c r="AK270" s="96"/>
      <c r="AL270" s="96"/>
      <c r="AM270" s="89"/>
      <c r="AN270" s="89"/>
    </row>
    <row r="271" spans="1:40" ht="21" x14ac:dyDescent="0.35">
      <c r="A271" s="523" t="s">
        <v>153</v>
      </c>
      <c r="B271" s="523"/>
      <c r="C271" s="524"/>
      <c r="D271" s="525"/>
      <c r="E271" s="526"/>
      <c r="F271" s="526"/>
      <c r="G271" s="525"/>
      <c r="H271" s="525"/>
      <c r="I271" s="525"/>
      <c r="J271" s="525"/>
      <c r="K271" s="525"/>
      <c r="L271" s="525"/>
      <c r="M271" s="525"/>
      <c r="N271" s="525"/>
      <c r="O271" s="525"/>
      <c r="P271" s="525"/>
      <c r="Q271" s="525"/>
      <c r="R271" s="525"/>
      <c r="S271" s="525"/>
      <c r="T271" s="525"/>
      <c r="U271" s="525"/>
      <c r="V271" s="525"/>
      <c r="W271" s="525"/>
      <c r="X271" s="525"/>
      <c r="Y271" s="525"/>
      <c r="Z271" s="525"/>
      <c r="AA271" s="525"/>
      <c r="AB271" s="525"/>
      <c r="AC271" s="525"/>
      <c r="AD271" s="525"/>
      <c r="AE271" s="525"/>
      <c r="AF271" s="525"/>
      <c r="AG271" s="527"/>
      <c r="AH271" s="527"/>
      <c r="AI271" s="527"/>
      <c r="AJ271" s="528"/>
    </row>
    <row r="272" spans="1:40" ht="21" x14ac:dyDescent="0.35">
      <c r="A272" s="529"/>
      <c r="B272" s="529"/>
      <c r="C272" s="529"/>
      <c r="D272" s="525"/>
      <c r="E272" s="526"/>
      <c r="F272" s="526"/>
      <c r="G272" s="525"/>
      <c r="H272" s="525"/>
      <c r="I272" s="525"/>
      <c r="J272" s="525"/>
      <c r="K272" s="525"/>
      <c r="L272" s="525"/>
      <c r="M272" s="525"/>
      <c r="N272" s="525"/>
      <c r="O272" s="525"/>
      <c r="P272" s="525"/>
      <c r="Q272" s="525"/>
      <c r="R272" s="525"/>
      <c r="S272" s="525"/>
      <c r="T272" s="525"/>
      <c r="U272" s="525"/>
      <c r="V272" s="530" t="s">
        <v>678</v>
      </c>
      <c r="W272" s="525"/>
      <c r="X272" s="525"/>
      <c r="Y272" s="525"/>
      <c r="Z272" s="525"/>
      <c r="AA272" s="525"/>
      <c r="AB272" s="525"/>
      <c r="AC272" s="525"/>
      <c r="AD272" s="525"/>
      <c r="AE272" s="525"/>
      <c r="AF272" s="525"/>
      <c r="AG272" s="527"/>
      <c r="AH272" s="527"/>
      <c r="AI272" s="527"/>
      <c r="AJ272" s="151"/>
    </row>
    <row r="273" spans="1:36" ht="21" x14ac:dyDescent="0.35">
      <c r="A273" s="898" t="s">
        <v>679</v>
      </c>
      <c r="B273" s="898"/>
      <c r="C273" s="898"/>
      <c r="D273" s="898"/>
      <c r="E273" s="526"/>
      <c r="F273" s="526"/>
      <c r="G273" s="525"/>
      <c r="H273" s="525"/>
      <c r="I273" s="525"/>
      <c r="J273" s="525"/>
      <c r="K273" s="525"/>
      <c r="L273" s="525"/>
      <c r="M273" s="525"/>
      <c r="N273" s="525"/>
      <c r="O273" s="525"/>
      <c r="P273" s="525"/>
      <c r="Q273" s="525"/>
      <c r="R273" s="525"/>
      <c r="S273" s="525"/>
      <c r="T273" s="525"/>
      <c r="U273" s="525"/>
      <c r="V273" s="526"/>
      <c r="W273" s="525"/>
      <c r="X273" s="525"/>
      <c r="Y273" s="525"/>
      <c r="Z273" s="525"/>
      <c r="AA273" s="525"/>
      <c r="AB273" s="525"/>
      <c r="AC273" s="525"/>
      <c r="AD273" s="525"/>
      <c r="AE273" s="525"/>
      <c r="AF273" s="525"/>
      <c r="AG273" s="527"/>
      <c r="AH273" s="527"/>
      <c r="AI273" s="527"/>
      <c r="AJ273" s="151"/>
    </row>
    <row r="274" spans="1:36" ht="21" x14ac:dyDescent="0.35">
      <c r="A274" s="913" t="s">
        <v>682</v>
      </c>
      <c r="B274" s="913"/>
      <c r="C274" s="531"/>
      <c r="D274" s="524"/>
      <c r="E274" s="526"/>
      <c r="F274" s="526"/>
      <c r="G274" s="524"/>
      <c r="H274" s="524"/>
      <c r="I274" s="524"/>
      <c r="J274" s="524"/>
      <c r="K274" s="524"/>
      <c r="L274" s="524"/>
      <c r="M274" s="524"/>
      <c r="N274" s="524"/>
      <c r="O274" s="524"/>
      <c r="P274" s="524"/>
      <c r="Q274" s="524"/>
      <c r="R274" s="524"/>
      <c r="S274" s="524"/>
      <c r="T274" s="524"/>
      <c r="U274" s="524"/>
      <c r="V274" s="525"/>
      <c r="W274" s="525"/>
      <c r="X274" s="525"/>
      <c r="Y274" s="525"/>
      <c r="Z274" s="525"/>
      <c r="AA274" s="525"/>
      <c r="AB274" s="525"/>
      <c r="AC274" s="525"/>
      <c r="AD274" s="525"/>
      <c r="AE274" s="524"/>
      <c r="AF274" s="524"/>
      <c r="AG274" s="532"/>
      <c r="AH274" s="532"/>
      <c r="AI274" s="532"/>
      <c r="AJ274" s="151"/>
    </row>
    <row r="275" spans="1:36" ht="21" x14ac:dyDescent="0.35">
      <c r="A275" s="526"/>
      <c r="B275" s="526"/>
      <c r="C275" s="533"/>
      <c r="D275" s="533"/>
      <c r="E275" s="524"/>
      <c r="F275" s="524"/>
      <c r="G275" s="524"/>
      <c r="H275" s="524"/>
      <c r="I275" s="524"/>
      <c r="J275" s="524"/>
      <c r="K275" s="524"/>
      <c r="L275" s="524"/>
      <c r="M275" s="524"/>
      <c r="N275" s="524"/>
      <c r="O275" s="524"/>
      <c r="P275" s="524"/>
      <c r="Q275" s="524"/>
      <c r="R275" s="524"/>
      <c r="S275" s="524"/>
      <c r="T275" s="524"/>
      <c r="U275" s="524"/>
      <c r="V275" s="524"/>
      <c r="W275" s="524"/>
      <c r="X275" s="914" t="s">
        <v>680</v>
      </c>
      <c r="Y275" s="914"/>
      <c r="Z275" s="914"/>
      <c r="AA275" s="914"/>
      <c r="AB275" s="914"/>
      <c r="AC275" s="914"/>
      <c r="AD275" s="914"/>
      <c r="AE275" s="914"/>
      <c r="AF275" s="914"/>
      <c r="AG275" s="534"/>
      <c r="AH275" s="534"/>
      <c r="AI275" s="534"/>
      <c r="AJ275" s="151"/>
    </row>
    <row r="276" spans="1:36" ht="21" x14ac:dyDescent="0.35">
      <c r="A276" s="526"/>
      <c r="B276" s="526"/>
      <c r="C276" s="524"/>
      <c r="D276" s="524"/>
      <c r="E276" s="524"/>
      <c r="F276" s="524"/>
      <c r="G276" s="524"/>
      <c r="H276" s="524"/>
      <c r="I276" s="524"/>
      <c r="J276" s="524"/>
      <c r="K276" s="524"/>
      <c r="L276" s="524"/>
      <c r="M276" s="524"/>
      <c r="N276" s="524"/>
      <c r="O276" s="524"/>
      <c r="P276" s="524"/>
      <c r="Q276" s="524"/>
      <c r="R276" s="524"/>
      <c r="S276" s="524"/>
      <c r="T276" s="524"/>
      <c r="U276" s="524"/>
      <c r="V276" s="524"/>
      <c r="W276" s="524"/>
      <c r="X276" s="535" t="s">
        <v>681</v>
      </c>
      <c r="Y276" s="535"/>
      <c r="Z276" s="535"/>
      <c r="AA276" s="535"/>
      <c r="AB276" s="535"/>
      <c r="AC276" s="535"/>
      <c r="AD276" s="535"/>
      <c r="AE276" s="535"/>
      <c r="AF276" s="535"/>
      <c r="AG276" s="536"/>
      <c r="AH276" s="536"/>
      <c r="AI276" s="537"/>
      <c r="AJ276" s="151"/>
    </row>
    <row r="277" spans="1:36" ht="20.25" x14ac:dyDescent="0.3">
      <c r="A277" s="526"/>
      <c r="B277" s="526"/>
      <c r="C277" s="526"/>
      <c r="D277" s="526"/>
      <c r="E277" s="526"/>
      <c r="F277" s="526"/>
      <c r="G277" s="526"/>
      <c r="H277" s="526"/>
      <c r="I277" s="526"/>
      <c r="J277" s="526"/>
      <c r="K277" s="526"/>
      <c r="L277" s="526"/>
      <c r="M277" s="526"/>
      <c r="N277" s="526"/>
      <c r="O277" s="526"/>
      <c r="P277" s="526"/>
      <c r="Q277" s="526"/>
      <c r="R277" s="526"/>
      <c r="S277" s="526"/>
      <c r="T277" s="526"/>
      <c r="U277" s="526"/>
      <c r="V277" s="526"/>
      <c r="W277" s="526"/>
      <c r="X277" s="526"/>
      <c r="Y277" s="526"/>
      <c r="Z277" s="526"/>
      <c r="AA277" s="526"/>
      <c r="AB277" s="526"/>
      <c r="AC277" s="526"/>
      <c r="AD277" s="526"/>
      <c r="AE277" s="526"/>
      <c r="AF277" s="526"/>
      <c r="AG277" s="151"/>
      <c r="AH277" s="151"/>
      <c r="AI277" s="151"/>
      <c r="AJ277" s="151"/>
    </row>
    <row r="278" spans="1:36" ht="20.25" x14ac:dyDescent="0.3">
      <c r="A278" s="526"/>
      <c r="B278" s="526"/>
      <c r="C278" s="526"/>
      <c r="D278" s="526"/>
      <c r="E278" s="526"/>
      <c r="F278" s="526"/>
      <c r="G278" s="526"/>
      <c r="H278" s="526"/>
      <c r="I278" s="526"/>
      <c r="J278" s="526"/>
      <c r="K278" s="526"/>
      <c r="L278" s="526"/>
      <c r="M278" s="526"/>
      <c r="N278" s="526"/>
      <c r="O278" s="526"/>
      <c r="P278" s="526"/>
      <c r="Q278" s="526"/>
      <c r="R278" s="526"/>
      <c r="S278" s="526"/>
      <c r="T278" s="526"/>
      <c r="U278" s="526"/>
      <c r="V278" s="526"/>
      <c r="W278" s="526"/>
      <c r="X278" s="526"/>
      <c r="Y278" s="526"/>
      <c r="Z278" s="526"/>
      <c r="AA278" s="526"/>
      <c r="AB278" s="526"/>
      <c r="AC278" s="526"/>
      <c r="AD278" s="526"/>
      <c r="AE278" s="526"/>
      <c r="AF278" s="526"/>
      <c r="AG278" s="151"/>
      <c r="AH278" s="151"/>
      <c r="AI278" s="151"/>
      <c r="AJ278" s="151"/>
    </row>
    <row r="279" spans="1:36" ht="20.25" x14ac:dyDescent="0.3">
      <c r="A279" s="526"/>
      <c r="B279" s="526"/>
      <c r="C279" s="526"/>
      <c r="D279" s="526"/>
      <c r="E279" s="526"/>
      <c r="F279" s="526"/>
      <c r="G279" s="526"/>
      <c r="H279" s="526"/>
      <c r="I279" s="526"/>
      <c r="J279" s="526"/>
      <c r="K279" s="526"/>
      <c r="L279" s="526"/>
      <c r="M279" s="526"/>
      <c r="N279" s="526"/>
      <c r="O279" s="526"/>
      <c r="P279" s="526"/>
      <c r="Q279" s="526"/>
      <c r="R279" s="526"/>
      <c r="S279" s="526"/>
      <c r="T279" s="526"/>
      <c r="U279" s="526"/>
      <c r="V279" s="526"/>
      <c r="W279" s="526"/>
      <c r="X279" s="937"/>
      <c r="Y279" s="937"/>
      <c r="Z279" s="937"/>
      <c r="AA279" s="937"/>
      <c r="AB279" s="937"/>
      <c r="AC279" s="937"/>
      <c r="AD279" s="937"/>
      <c r="AE279" s="937"/>
      <c r="AF279" s="937"/>
      <c r="AG279" s="87"/>
      <c r="AH279" s="87"/>
      <c r="AI279" s="151"/>
      <c r="AJ279" s="151"/>
    </row>
  </sheetData>
  <mergeCells count="319">
    <mergeCell ref="X275:AF275"/>
    <mergeCell ref="X279:AF279"/>
    <mergeCell ref="A131:D131"/>
    <mergeCell ref="A203:D203"/>
    <mergeCell ref="A273:D273"/>
    <mergeCell ref="A265:D265"/>
    <mergeCell ref="A266:D266"/>
    <mergeCell ref="A268:V268"/>
    <mergeCell ref="A274:B274"/>
    <mergeCell ref="A260:D260"/>
    <mergeCell ref="A261:D261"/>
    <mergeCell ref="A262:D262"/>
    <mergeCell ref="A263:D263"/>
    <mergeCell ref="A264:D264"/>
    <mergeCell ref="C254:D254"/>
    <mergeCell ref="C255:D255"/>
    <mergeCell ref="C256:D256"/>
    <mergeCell ref="A258:D258"/>
    <mergeCell ref="A259:D259"/>
    <mergeCell ref="C249:D249"/>
    <mergeCell ref="C250:D250"/>
    <mergeCell ref="C251:D251"/>
    <mergeCell ref="C252:D252"/>
    <mergeCell ref="C253:D253"/>
    <mergeCell ref="C244:D244"/>
    <mergeCell ref="C245:D245"/>
    <mergeCell ref="C246:D246"/>
    <mergeCell ref="C247:D247"/>
    <mergeCell ref="C248:D248"/>
    <mergeCell ref="C239:D239"/>
    <mergeCell ref="C240:D240"/>
    <mergeCell ref="C241:D241"/>
    <mergeCell ref="C242:D242"/>
    <mergeCell ref="C243:D243"/>
    <mergeCell ref="C234:D234"/>
    <mergeCell ref="C235:D235"/>
    <mergeCell ref="C236:D236"/>
    <mergeCell ref="C237:D237"/>
    <mergeCell ref="C238:D238"/>
    <mergeCell ref="C228:D228"/>
    <mergeCell ref="C229:D229"/>
    <mergeCell ref="C230:D230"/>
    <mergeCell ref="C232:D232"/>
    <mergeCell ref="C233:D233"/>
    <mergeCell ref="C223:D223"/>
    <mergeCell ref="C224:D224"/>
    <mergeCell ref="C225:D225"/>
    <mergeCell ref="C226:D226"/>
    <mergeCell ref="C227:D227"/>
    <mergeCell ref="AC220:AE220"/>
    <mergeCell ref="AF220:AH220"/>
    <mergeCell ref="AI220:AK220"/>
    <mergeCell ref="AL220:AN220"/>
    <mergeCell ref="C222:D222"/>
    <mergeCell ref="AJ217:AN217"/>
    <mergeCell ref="A219:A221"/>
    <mergeCell ref="B219:B221"/>
    <mergeCell ref="C219:D221"/>
    <mergeCell ref="E219:G220"/>
    <mergeCell ref="H219:M219"/>
    <mergeCell ref="N219:V219"/>
    <mergeCell ref="W219:AE219"/>
    <mergeCell ref="AF219:AN219"/>
    <mergeCell ref="H220:J220"/>
    <mergeCell ref="K220:M220"/>
    <mergeCell ref="N220:P220"/>
    <mergeCell ref="Q220:S220"/>
    <mergeCell ref="T220:V220"/>
    <mergeCell ref="W220:Y220"/>
    <mergeCell ref="Z220:AB220"/>
    <mergeCell ref="A217:B217"/>
    <mergeCell ref="C217:P217"/>
    <mergeCell ref="U217:X217"/>
    <mergeCell ref="Y217:AC217"/>
    <mergeCell ref="AE217:AI217"/>
    <mergeCell ref="X209:AF209"/>
    <mergeCell ref="B211:AN211"/>
    <mergeCell ref="A212:AN212"/>
    <mergeCell ref="A213:AN213"/>
    <mergeCell ref="D215:F215"/>
    <mergeCell ref="G215:H215"/>
    <mergeCell ref="I215:J215"/>
    <mergeCell ref="L215:M215"/>
    <mergeCell ref="N215:U215"/>
    <mergeCell ref="W215:X215"/>
    <mergeCell ref="A196:D196"/>
    <mergeCell ref="A198:V198"/>
    <mergeCell ref="A204:B204"/>
    <mergeCell ref="X205:AF205"/>
    <mergeCell ref="A191:D191"/>
    <mergeCell ref="A192:D192"/>
    <mergeCell ref="A193:D193"/>
    <mergeCell ref="A194:D194"/>
    <mergeCell ref="A195:D195"/>
    <mergeCell ref="C185:D185"/>
    <mergeCell ref="C186:D186"/>
    <mergeCell ref="A188:D188"/>
    <mergeCell ref="A189:D189"/>
    <mergeCell ref="A190:D190"/>
    <mergeCell ref="C178:D178"/>
    <mergeCell ref="C179:D179"/>
    <mergeCell ref="C180:D180"/>
    <mergeCell ref="C181:D181"/>
    <mergeCell ref="C184:D184"/>
    <mergeCell ref="C165:D165"/>
    <mergeCell ref="C166:D166"/>
    <mergeCell ref="C167:D167"/>
    <mergeCell ref="C168:D168"/>
    <mergeCell ref="C169:D169"/>
    <mergeCell ref="C160:D160"/>
    <mergeCell ref="C161:D161"/>
    <mergeCell ref="C162:D162"/>
    <mergeCell ref="C163:D163"/>
    <mergeCell ref="C164:D164"/>
    <mergeCell ref="C155:D155"/>
    <mergeCell ref="C156:D156"/>
    <mergeCell ref="C157:D157"/>
    <mergeCell ref="C158:D158"/>
    <mergeCell ref="C159:D159"/>
    <mergeCell ref="C150:D150"/>
    <mergeCell ref="C151:D151"/>
    <mergeCell ref="C152:D152"/>
    <mergeCell ref="C153:D153"/>
    <mergeCell ref="C154:D154"/>
    <mergeCell ref="AC147:AE147"/>
    <mergeCell ref="AF147:AH147"/>
    <mergeCell ref="AI147:AK147"/>
    <mergeCell ref="AL147:AN147"/>
    <mergeCell ref="C149:D149"/>
    <mergeCell ref="AJ144:AN144"/>
    <mergeCell ref="A146:A148"/>
    <mergeCell ref="B146:B148"/>
    <mergeCell ref="C146:D148"/>
    <mergeCell ref="E146:G147"/>
    <mergeCell ref="H146:M146"/>
    <mergeCell ref="N146:V146"/>
    <mergeCell ref="W146:AE146"/>
    <mergeCell ref="AF146:AN146"/>
    <mergeCell ref="H147:J147"/>
    <mergeCell ref="K147:M147"/>
    <mergeCell ref="N147:P147"/>
    <mergeCell ref="Q147:S147"/>
    <mergeCell ref="T147:V147"/>
    <mergeCell ref="W147:Y147"/>
    <mergeCell ref="Z147:AB147"/>
    <mergeCell ref="A144:B144"/>
    <mergeCell ref="C144:P144"/>
    <mergeCell ref="U144:X144"/>
    <mergeCell ref="Y144:AC144"/>
    <mergeCell ref="AE144:AI144"/>
    <mergeCell ref="A139:AN139"/>
    <mergeCell ref="A140:AN140"/>
    <mergeCell ref="D142:F142"/>
    <mergeCell ref="G142:H142"/>
    <mergeCell ref="I142:J142"/>
    <mergeCell ref="L142:M142"/>
    <mergeCell ref="N142:U142"/>
    <mergeCell ref="W142:X142"/>
    <mergeCell ref="A132:B132"/>
    <mergeCell ref="X133:AF133"/>
    <mergeCell ref="X137:AF137"/>
    <mergeCell ref="X138:AF138"/>
    <mergeCell ref="A121:D121"/>
    <mergeCell ref="A122:D122"/>
    <mergeCell ref="A123:D123"/>
    <mergeCell ref="A124:D124"/>
    <mergeCell ref="A126:V126"/>
    <mergeCell ref="A116:D116"/>
    <mergeCell ref="A117:D117"/>
    <mergeCell ref="A118:D118"/>
    <mergeCell ref="A119:D119"/>
    <mergeCell ref="A120:D120"/>
    <mergeCell ref="C105:D105"/>
    <mergeCell ref="C106:D106"/>
    <mergeCell ref="C107:D107"/>
    <mergeCell ref="C109:D109"/>
    <mergeCell ref="C114:D114"/>
    <mergeCell ref="C100:D100"/>
    <mergeCell ref="C101:D101"/>
    <mergeCell ref="C102:D102"/>
    <mergeCell ref="C103:D103"/>
    <mergeCell ref="C104:D104"/>
    <mergeCell ref="C95:D95"/>
    <mergeCell ref="C96:D96"/>
    <mergeCell ref="C97:D97"/>
    <mergeCell ref="C98:D98"/>
    <mergeCell ref="C99:D99"/>
    <mergeCell ref="C90:D90"/>
    <mergeCell ref="C91:D91"/>
    <mergeCell ref="C92:D92"/>
    <mergeCell ref="C93:D93"/>
    <mergeCell ref="C94:D94"/>
    <mergeCell ref="C85:D85"/>
    <mergeCell ref="C86:D86"/>
    <mergeCell ref="C87:D87"/>
    <mergeCell ref="C88:D88"/>
    <mergeCell ref="C89:D89"/>
    <mergeCell ref="C80:D80"/>
    <mergeCell ref="C81:D81"/>
    <mergeCell ref="C82:D82"/>
    <mergeCell ref="C83:D83"/>
    <mergeCell ref="C84:D84"/>
    <mergeCell ref="AC77:AE77"/>
    <mergeCell ref="AF77:AH77"/>
    <mergeCell ref="AI77:AK77"/>
    <mergeCell ref="AL77:AN77"/>
    <mergeCell ref="C79:D79"/>
    <mergeCell ref="AJ74:AN74"/>
    <mergeCell ref="A76:A78"/>
    <mergeCell ref="B76:B78"/>
    <mergeCell ref="C76:D78"/>
    <mergeCell ref="E76:G77"/>
    <mergeCell ref="H76:M76"/>
    <mergeCell ref="N76:V76"/>
    <mergeCell ref="W76:AE76"/>
    <mergeCell ref="AF76:AN76"/>
    <mergeCell ref="H77:J77"/>
    <mergeCell ref="K77:M77"/>
    <mergeCell ref="N77:P77"/>
    <mergeCell ref="Q77:S77"/>
    <mergeCell ref="T77:V77"/>
    <mergeCell ref="W77:Y77"/>
    <mergeCell ref="Z77:AB77"/>
    <mergeCell ref="A74:B74"/>
    <mergeCell ref="C74:P74"/>
    <mergeCell ref="U74:X74"/>
    <mergeCell ref="Y74:AC74"/>
    <mergeCell ref="AE74:AI74"/>
    <mergeCell ref="A70:AN70"/>
    <mergeCell ref="D72:F72"/>
    <mergeCell ref="G72:H72"/>
    <mergeCell ref="I72:J72"/>
    <mergeCell ref="L72:M72"/>
    <mergeCell ref="N72:U72"/>
    <mergeCell ref="W72:X72"/>
    <mergeCell ref="A64:B64"/>
    <mergeCell ref="X65:AF65"/>
    <mergeCell ref="A63:D63"/>
    <mergeCell ref="A69:AN69"/>
    <mergeCell ref="A52:D52"/>
    <mergeCell ref="A53:D53"/>
    <mergeCell ref="A54:D54"/>
    <mergeCell ref="A55:D55"/>
    <mergeCell ref="A56:D56"/>
    <mergeCell ref="C46:D46"/>
    <mergeCell ref="A51:D51"/>
    <mergeCell ref="C47:D47"/>
    <mergeCell ref="C48:D48"/>
    <mergeCell ref="C49:D49"/>
    <mergeCell ref="A57:D57"/>
    <mergeCell ref="A58:D58"/>
    <mergeCell ref="A59:D59"/>
    <mergeCell ref="C41:D41"/>
    <mergeCell ref="C42:D42"/>
    <mergeCell ref="C43:D43"/>
    <mergeCell ref="C44:D44"/>
    <mergeCell ref="C45:D45"/>
    <mergeCell ref="E9:M9"/>
    <mergeCell ref="E10:G10"/>
    <mergeCell ref="C30:D30"/>
    <mergeCell ref="C31:D31"/>
    <mergeCell ref="C32:D32"/>
    <mergeCell ref="C22:D22"/>
    <mergeCell ref="C23:D23"/>
    <mergeCell ref="C24:D24"/>
    <mergeCell ref="C25:D25"/>
    <mergeCell ref="C26:D26"/>
    <mergeCell ref="C27:D27"/>
    <mergeCell ref="C28:D28"/>
    <mergeCell ref="C29:D29"/>
    <mergeCell ref="C33:D33"/>
    <mergeCell ref="C34:D34"/>
    <mergeCell ref="C35:D35"/>
    <mergeCell ref="C36:D36"/>
    <mergeCell ref="C37:D37"/>
    <mergeCell ref="C38:D38"/>
    <mergeCell ref="B1:AN1"/>
    <mergeCell ref="I5:J5"/>
    <mergeCell ref="N5:U5"/>
    <mergeCell ref="D5:F5"/>
    <mergeCell ref="AJ7:AN7"/>
    <mergeCell ref="Y7:AC7"/>
    <mergeCell ref="C7:P7"/>
    <mergeCell ref="A3:AN3"/>
    <mergeCell ref="A7:B7"/>
    <mergeCell ref="G5:H5"/>
    <mergeCell ref="L5:M5"/>
    <mergeCell ref="W5:X5"/>
    <mergeCell ref="U7:X7"/>
    <mergeCell ref="AE7:AI7"/>
    <mergeCell ref="A2:AN2"/>
    <mergeCell ref="N9:V9"/>
    <mergeCell ref="W9:AE9"/>
    <mergeCell ref="AF9:AN9"/>
    <mergeCell ref="A9:A11"/>
    <mergeCell ref="B9:B11"/>
    <mergeCell ref="C9:D11"/>
    <mergeCell ref="H10:J10"/>
    <mergeCell ref="K10:M10"/>
    <mergeCell ref="N10:P10"/>
    <mergeCell ref="Q10:S10"/>
    <mergeCell ref="T10:V10"/>
    <mergeCell ref="AC10:AE10"/>
    <mergeCell ref="AF10:AH10"/>
    <mergeCell ref="AI10:AK10"/>
    <mergeCell ref="AL10:AN10"/>
    <mergeCell ref="Z10:AB10"/>
    <mergeCell ref="C39:D39"/>
    <mergeCell ref="C40:D40"/>
    <mergeCell ref="C12:D12"/>
    <mergeCell ref="C13:D13"/>
    <mergeCell ref="C14:D14"/>
    <mergeCell ref="C15:D15"/>
    <mergeCell ref="C16:D16"/>
    <mergeCell ref="C17:D17"/>
    <mergeCell ref="C18:D18"/>
    <mergeCell ref="C19:D19"/>
    <mergeCell ref="C20:D20"/>
    <mergeCell ref="C21:D21"/>
  </mergeCells>
  <pageMargins left="0.17" right="0.16" top="0.23" bottom="0.19" header="0.17" footer="0.17"/>
  <pageSetup paperSize="9" scale="43" orientation="landscape" horizontalDpi="300" verticalDpi="300" r:id="rId1"/>
  <rowBreaks count="4" manualBreakCount="4">
    <brk id="67" max="39" man="1"/>
    <brk id="135" max="39" man="1"/>
    <brk id="208" max="39" man="1"/>
    <brk id="278" max="3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Y61"/>
  <sheetViews>
    <sheetView showGridLines="0" tabSelected="1" view="pageLayout" zoomScale="120" zoomScaleNormal="82" zoomScalePageLayoutView="120" workbookViewId="0">
      <selection activeCell="P34" sqref="P34"/>
    </sheetView>
  </sheetViews>
  <sheetFormatPr defaultColWidth="10.28515625" defaultRowHeight="16.5" x14ac:dyDescent="0.25"/>
  <cols>
    <col min="1" max="1" width="20.28515625" style="89" customWidth="1"/>
    <col min="2" max="2" width="13.140625" style="89" customWidth="1"/>
    <col min="3" max="3" width="13.7109375" style="89" customWidth="1"/>
    <col min="4" max="4" width="20.7109375" style="89" customWidth="1"/>
    <col min="5" max="5" width="3.7109375" style="89" customWidth="1"/>
    <col min="6" max="6" width="17.7109375" style="89" customWidth="1"/>
    <col min="7" max="7" width="15.5703125" style="89" customWidth="1"/>
    <col min="8" max="8" width="9.5703125" style="89" customWidth="1"/>
    <col min="9" max="9" width="18.28515625" style="89" customWidth="1"/>
    <col min="10" max="10" width="14.28515625" style="89" customWidth="1"/>
    <col min="11" max="11" width="14.140625" style="89" customWidth="1"/>
    <col min="12" max="12" width="2" style="89" customWidth="1"/>
    <col min="13" max="13" width="13.5703125" style="89" customWidth="1"/>
    <col min="14" max="14" width="8.85546875" style="89" customWidth="1"/>
    <col min="15" max="15" width="9.85546875" style="89" customWidth="1"/>
    <col min="16" max="16" width="8.140625" style="89" customWidth="1"/>
    <col min="17" max="16384" width="10.28515625" style="89"/>
  </cols>
  <sheetData>
    <row r="1" spans="1:25" ht="24.75" customHeight="1" x14ac:dyDescent="0.25">
      <c r="A1" s="988" t="s">
        <v>163</v>
      </c>
      <c r="B1" s="988"/>
      <c r="C1" s="988"/>
      <c r="D1" s="988"/>
      <c r="E1" s="988"/>
      <c r="F1" s="988"/>
      <c r="G1" s="988"/>
      <c r="H1" s="988"/>
      <c r="I1" s="988"/>
      <c r="J1" s="988"/>
      <c r="K1" s="988"/>
      <c r="L1" s="988"/>
      <c r="M1" s="988"/>
      <c r="N1" s="988"/>
      <c r="O1" s="988"/>
      <c r="P1" s="988"/>
    </row>
    <row r="2" spans="1:25" ht="21.75" customHeight="1" x14ac:dyDescent="0.25">
      <c r="A2" s="844" t="s">
        <v>254</v>
      </c>
      <c r="B2" s="844"/>
      <c r="C2" s="844"/>
      <c r="D2" s="844"/>
      <c r="E2" s="844"/>
      <c r="F2" s="844"/>
      <c r="G2" s="844"/>
      <c r="H2" s="844"/>
      <c r="I2" s="844"/>
      <c r="J2" s="844"/>
      <c r="K2" s="844"/>
      <c r="L2" s="844"/>
      <c r="M2" s="844"/>
      <c r="N2" s="844"/>
      <c r="O2" s="844"/>
      <c r="P2" s="844"/>
    </row>
    <row r="3" spans="1:25" ht="35.25" customHeight="1" x14ac:dyDescent="0.25">
      <c r="A3" s="233"/>
      <c r="B3" s="228" t="s">
        <v>167</v>
      </c>
      <c r="C3" s="359" t="s">
        <v>377</v>
      </c>
      <c r="D3" s="208" t="s">
        <v>168</v>
      </c>
      <c r="E3" s="999" t="s">
        <v>450</v>
      </c>
      <c r="F3" s="1000"/>
      <c r="G3" s="1000"/>
      <c r="H3" s="1001"/>
      <c r="I3" s="208" t="s">
        <v>169</v>
      </c>
      <c r="J3" s="999" t="s">
        <v>300</v>
      </c>
      <c r="K3" s="1001"/>
      <c r="L3" s="170"/>
      <c r="M3" s="170"/>
      <c r="N3" s="169"/>
      <c r="O3" s="169"/>
      <c r="P3" s="169"/>
    </row>
    <row r="4" spans="1:25" ht="6.75" customHeight="1" x14ac:dyDescent="0.25">
      <c r="A4" s="233"/>
      <c r="B4" s="233"/>
      <c r="C4" s="209"/>
      <c r="D4" s="209"/>
      <c r="E4" s="210"/>
      <c r="F4" s="207"/>
      <c r="G4" s="207"/>
      <c r="H4" s="207"/>
      <c r="I4" s="207"/>
      <c r="J4" s="207"/>
      <c r="K4" s="207"/>
      <c r="L4" s="169"/>
      <c r="M4" s="169"/>
      <c r="N4" s="169"/>
      <c r="O4" s="169"/>
      <c r="P4" s="169"/>
    </row>
    <row r="5" spans="1:25" ht="38.25" customHeight="1" x14ac:dyDescent="0.25">
      <c r="A5" s="895" t="s">
        <v>170</v>
      </c>
      <c r="B5" s="895"/>
      <c r="C5" s="997">
        <v>305336</v>
      </c>
      <c r="D5" s="998"/>
      <c r="E5" s="996" t="s">
        <v>166</v>
      </c>
      <c r="F5" s="893"/>
      <c r="G5" s="999" t="s">
        <v>301</v>
      </c>
      <c r="H5" s="1001"/>
      <c r="I5" s="204" t="s">
        <v>179</v>
      </c>
      <c r="J5" s="999" t="s">
        <v>451</v>
      </c>
      <c r="K5" s="1001"/>
      <c r="L5" s="170"/>
      <c r="M5" s="170"/>
      <c r="N5" s="171"/>
      <c r="O5" s="171"/>
      <c r="P5" s="171"/>
    </row>
    <row r="6" spans="1:25" ht="7.5" customHeight="1" x14ac:dyDescent="0.25">
      <c r="A6" s="228"/>
      <c r="B6" s="228"/>
      <c r="C6" s="211"/>
      <c r="D6" s="211"/>
      <c r="E6" s="211"/>
      <c r="F6" s="211"/>
      <c r="G6" s="211"/>
      <c r="H6" s="211"/>
      <c r="I6" s="211"/>
      <c r="J6" s="211"/>
      <c r="K6" s="211"/>
      <c r="R6" s="96"/>
      <c r="S6" s="96"/>
      <c r="T6" s="96"/>
      <c r="U6" s="96"/>
      <c r="V6" s="96"/>
      <c r="W6" s="96"/>
      <c r="X6" s="96"/>
      <c r="Y6" s="96"/>
    </row>
    <row r="7" spans="1:25" ht="33" customHeight="1" x14ac:dyDescent="0.25">
      <c r="A7" s="893" t="s">
        <v>171</v>
      </c>
      <c r="B7" s="893"/>
      <c r="C7" s="999" t="s">
        <v>374</v>
      </c>
      <c r="D7" s="1000"/>
      <c r="E7" s="1000"/>
      <c r="F7" s="1000"/>
      <c r="G7" s="1000"/>
      <c r="H7" s="1001"/>
      <c r="I7" s="228" t="s">
        <v>174</v>
      </c>
      <c r="J7" s="359" t="s">
        <v>375</v>
      </c>
      <c r="K7" s="204" t="s">
        <v>175</v>
      </c>
      <c r="L7" s="999" t="s">
        <v>376</v>
      </c>
      <c r="M7" s="1000"/>
      <c r="N7" s="1000"/>
      <c r="O7" s="1000"/>
      <c r="P7" s="1000"/>
      <c r="Q7" s="1001"/>
      <c r="R7" s="96"/>
      <c r="S7" s="96"/>
      <c r="T7" s="96"/>
      <c r="U7" s="96"/>
      <c r="V7" s="96"/>
      <c r="W7" s="96"/>
      <c r="X7" s="96"/>
      <c r="Y7" s="96"/>
    </row>
    <row r="8" spans="1:25" ht="6" customHeight="1" thickBot="1" x14ac:dyDescent="0.3">
      <c r="R8" s="96"/>
      <c r="S8" s="96"/>
      <c r="T8" s="96"/>
      <c r="U8" s="96"/>
      <c r="V8" s="96"/>
      <c r="W8" s="96"/>
      <c r="X8" s="96"/>
      <c r="Y8" s="96"/>
    </row>
    <row r="9" spans="1:25" ht="75" customHeight="1" x14ac:dyDescent="0.25">
      <c r="A9" s="989" t="s">
        <v>140</v>
      </c>
      <c r="B9" s="993" t="s">
        <v>180</v>
      </c>
      <c r="C9" s="993"/>
      <c r="D9" s="993"/>
      <c r="E9" s="993"/>
      <c r="F9" s="869" t="s">
        <v>280</v>
      </c>
      <c r="G9" s="992" t="s">
        <v>294</v>
      </c>
      <c r="H9" s="921" t="s">
        <v>281</v>
      </c>
      <c r="I9" s="922"/>
      <c r="J9" s="922"/>
      <c r="K9" s="928"/>
      <c r="R9" s="96"/>
      <c r="S9" s="172"/>
      <c r="T9" s="172"/>
      <c r="U9" s="172"/>
      <c r="V9" s="96"/>
      <c r="W9" s="96"/>
      <c r="X9" s="96"/>
      <c r="Y9" s="96"/>
    </row>
    <row r="10" spans="1:25" ht="21.75" customHeight="1" x14ac:dyDescent="0.25">
      <c r="A10" s="990"/>
      <c r="B10" s="994"/>
      <c r="C10" s="994"/>
      <c r="D10" s="994"/>
      <c r="E10" s="994"/>
      <c r="F10" s="870"/>
      <c r="G10" s="805"/>
      <c r="H10" s="983" t="s">
        <v>283</v>
      </c>
      <c r="I10" s="984"/>
      <c r="J10" s="986" t="s">
        <v>282</v>
      </c>
      <c r="K10" s="987"/>
      <c r="R10" s="96"/>
      <c r="S10" s="96"/>
      <c r="T10" s="96"/>
      <c r="U10" s="96"/>
      <c r="V10" s="96"/>
      <c r="W10" s="96"/>
      <c r="X10" s="96"/>
      <c r="Y10" s="96"/>
    </row>
    <row r="11" spans="1:25" ht="40.5" customHeight="1" thickBot="1" x14ac:dyDescent="0.3">
      <c r="A11" s="991"/>
      <c r="B11" s="995"/>
      <c r="C11" s="995"/>
      <c r="D11" s="995"/>
      <c r="E11" s="995"/>
      <c r="F11" s="871"/>
      <c r="G11" s="808"/>
      <c r="H11" s="808"/>
      <c r="I11" s="985"/>
      <c r="J11" s="809"/>
      <c r="K11" s="810"/>
      <c r="R11" s="96"/>
      <c r="S11" s="96"/>
      <c r="T11" s="96"/>
      <c r="U11" s="96"/>
      <c r="V11" s="96"/>
      <c r="W11" s="96"/>
      <c r="X11" s="96"/>
      <c r="Y11" s="96"/>
    </row>
    <row r="12" spans="1:25" ht="3" hidden="1" customHeight="1" thickBot="1" x14ac:dyDescent="0.3">
      <c r="A12" s="308"/>
      <c r="B12" s="309"/>
      <c r="C12" s="309"/>
      <c r="D12" s="309"/>
      <c r="E12" s="309"/>
      <c r="F12" s="307"/>
      <c r="G12" s="306"/>
      <c r="H12" s="234"/>
      <c r="I12" s="235"/>
      <c r="J12" s="236"/>
      <c r="K12" s="237"/>
      <c r="R12" s="96"/>
      <c r="S12" s="96"/>
      <c r="T12" s="96"/>
      <c r="U12" s="96"/>
      <c r="V12" s="96"/>
      <c r="W12" s="96"/>
      <c r="X12" s="96"/>
      <c r="Y12" s="96"/>
    </row>
    <row r="13" spans="1:25" ht="24.95" customHeight="1" x14ac:dyDescent="0.3">
      <c r="A13" s="367" t="s">
        <v>302</v>
      </c>
      <c r="B13" s="1008" t="s">
        <v>311</v>
      </c>
      <c r="C13" s="1009"/>
      <c r="D13" s="1009"/>
      <c r="E13" s="1010"/>
      <c r="F13" s="603" t="s">
        <v>911</v>
      </c>
      <c r="G13" s="362" t="s">
        <v>76</v>
      </c>
      <c r="H13" s="1013"/>
      <c r="I13" s="1014"/>
      <c r="J13" s="700"/>
      <c r="K13" s="1007"/>
      <c r="M13" s="980" t="s">
        <v>38</v>
      </c>
      <c r="N13" s="981"/>
      <c r="O13" s="981"/>
      <c r="P13" s="982"/>
      <c r="R13" s="96"/>
      <c r="S13" s="96"/>
      <c r="T13" s="96"/>
      <c r="U13" s="96"/>
      <c r="V13" s="96"/>
      <c r="W13" s="96"/>
      <c r="X13" s="96"/>
      <c r="Y13" s="96"/>
    </row>
    <row r="14" spans="1:25" ht="24.95" customHeight="1" x14ac:dyDescent="0.3">
      <c r="A14" s="368"/>
      <c r="B14" s="1004" t="s">
        <v>312</v>
      </c>
      <c r="C14" s="1005"/>
      <c r="D14" s="1005"/>
      <c r="E14" s="1006"/>
      <c r="F14" s="361" t="s">
        <v>918</v>
      </c>
      <c r="G14" s="174" t="s">
        <v>76</v>
      </c>
      <c r="H14" s="1011"/>
      <c r="I14" s="1012"/>
      <c r="J14" s="1015"/>
      <c r="K14" s="842"/>
      <c r="M14" s="229" t="s">
        <v>214</v>
      </c>
      <c r="N14" s="291" t="s">
        <v>6</v>
      </c>
      <c r="O14" s="292" t="s">
        <v>15</v>
      </c>
      <c r="P14" s="293" t="s">
        <v>3</v>
      </c>
      <c r="V14" s="96"/>
      <c r="W14" s="96"/>
      <c r="X14" s="96"/>
      <c r="Y14" s="96"/>
    </row>
    <row r="15" spans="1:25" ht="24.95" customHeight="1" x14ac:dyDescent="0.3">
      <c r="A15" s="368"/>
      <c r="B15" s="1004" t="s">
        <v>313</v>
      </c>
      <c r="C15" s="1005"/>
      <c r="D15" s="1005"/>
      <c r="E15" s="1006"/>
      <c r="F15" s="363" t="s">
        <v>912</v>
      </c>
      <c r="G15" s="174" t="s">
        <v>76</v>
      </c>
      <c r="H15" s="1011"/>
      <c r="I15" s="1012"/>
      <c r="J15" s="749"/>
      <c r="K15" s="750"/>
      <c r="M15" s="972" t="s">
        <v>76</v>
      </c>
      <c r="N15" s="974">
        <v>15</v>
      </c>
      <c r="O15" s="974">
        <v>23</v>
      </c>
      <c r="P15" s="975">
        <v>40</v>
      </c>
    </row>
    <row r="16" spans="1:25" ht="24.95" customHeight="1" x14ac:dyDescent="0.3">
      <c r="A16" s="369">
        <v>109461060063</v>
      </c>
      <c r="B16" s="1002" t="s">
        <v>314</v>
      </c>
      <c r="C16" s="1003"/>
      <c r="D16" s="1003"/>
      <c r="E16" s="785"/>
      <c r="F16" s="363" t="s">
        <v>912</v>
      </c>
      <c r="G16" s="174" t="s">
        <v>76</v>
      </c>
      <c r="H16" s="1011"/>
      <c r="I16" s="1012"/>
      <c r="J16" s="749"/>
      <c r="K16" s="750"/>
      <c r="M16" s="973"/>
      <c r="N16" s="751"/>
      <c r="O16" s="751"/>
      <c r="P16" s="753"/>
    </row>
    <row r="17" spans="1:16" ht="24.95" customHeight="1" x14ac:dyDescent="0.3">
      <c r="A17" s="366">
        <v>136534060203</v>
      </c>
      <c r="B17" s="1002" t="s">
        <v>315</v>
      </c>
      <c r="C17" s="1003"/>
      <c r="D17" s="1003"/>
      <c r="E17" s="785"/>
      <c r="F17" s="361" t="s">
        <v>913</v>
      </c>
      <c r="G17" s="174" t="s">
        <v>76</v>
      </c>
      <c r="H17" s="1011"/>
      <c r="I17" s="1012"/>
      <c r="J17" s="749"/>
      <c r="K17" s="750"/>
      <c r="M17" s="972" t="s">
        <v>295</v>
      </c>
      <c r="N17" s="974">
        <v>0</v>
      </c>
      <c r="O17" s="974">
        <v>1</v>
      </c>
      <c r="P17" s="975">
        <v>0</v>
      </c>
    </row>
    <row r="18" spans="1:16" ht="24.95" customHeight="1" x14ac:dyDescent="0.3">
      <c r="A18" s="322"/>
      <c r="B18" s="1002" t="s">
        <v>316</v>
      </c>
      <c r="C18" s="1003"/>
      <c r="D18" s="1003"/>
      <c r="E18" s="785"/>
      <c r="F18" s="361" t="s">
        <v>914</v>
      </c>
      <c r="G18" s="174" t="s">
        <v>76</v>
      </c>
      <c r="H18" s="1011"/>
      <c r="I18" s="1012"/>
      <c r="J18" s="749"/>
      <c r="K18" s="750"/>
      <c r="M18" s="973"/>
      <c r="N18" s="751"/>
      <c r="O18" s="751"/>
      <c r="P18" s="753"/>
    </row>
    <row r="19" spans="1:16" ht="24.95" customHeight="1" x14ac:dyDescent="0.3">
      <c r="A19" s="323" t="s">
        <v>305</v>
      </c>
      <c r="B19" s="1002" t="s">
        <v>317</v>
      </c>
      <c r="C19" s="1003"/>
      <c r="D19" s="1003"/>
      <c r="E19" s="785"/>
      <c r="F19" s="363" t="s">
        <v>912</v>
      </c>
      <c r="G19" s="174" t="s">
        <v>76</v>
      </c>
      <c r="H19" s="1011"/>
      <c r="I19" s="1012"/>
      <c r="J19" s="749"/>
      <c r="K19" s="750"/>
      <c r="M19" s="1036" t="s">
        <v>77</v>
      </c>
      <c r="N19" s="752">
        <v>0</v>
      </c>
      <c r="O19" s="752">
        <v>1</v>
      </c>
      <c r="P19" s="754">
        <v>0</v>
      </c>
    </row>
    <row r="20" spans="1:16" ht="24.95" customHeight="1" thickBot="1" x14ac:dyDescent="0.35">
      <c r="A20" s="322"/>
      <c r="B20" s="1002" t="s">
        <v>318</v>
      </c>
      <c r="C20" s="1003"/>
      <c r="D20" s="1003"/>
      <c r="E20" s="785"/>
      <c r="F20" s="361" t="s">
        <v>915</v>
      </c>
      <c r="G20" s="174" t="s">
        <v>76</v>
      </c>
      <c r="H20" s="1011"/>
      <c r="I20" s="1012"/>
      <c r="J20" s="749"/>
      <c r="K20" s="750"/>
      <c r="M20" s="1037"/>
      <c r="N20" s="1038"/>
      <c r="O20" s="1038"/>
      <c r="P20" s="1030"/>
    </row>
    <row r="21" spans="1:16" ht="24.95" customHeight="1" thickBot="1" x14ac:dyDescent="0.35">
      <c r="A21" s="323" t="s">
        <v>306</v>
      </c>
      <c r="B21" s="1002" t="s">
        <v>319</v>
      </c>
      <c r="C21" s="1003"/>
      <c r="D21" s="1003"/>
      <c r="E21" s="785"/>
      <c r="F21" s="363" t="s">
        <v>912</v>
      </c>
      <c r="G21" s="174" t="s">
        <v>76</v>
      </c>
      <c r="H21" s="1011"/>
      <c r="I21" s="1012"/>
      <c r="J21" s="749"/>
      <c r="K21" s="750"/>
    </row>
    <row r="22" spans="1:16" ht="24.95" customHeight="1" x14ac:dyDescent="0.3">
      <c r="A22" s="322"/>
      <c r="B22" s="1002" t="s">
        <v>320</v>
      </c>
      <c r="C22" s="1003"/>
      <c r="D22" s="1003"/>
      <c r="E22" s="785"/>
      <c r="F22" s="361" t="s">
        <v>915</v>
      </c>
      <c r="G22" s="174" t="s">
        <v>76</v>
      </c>
      <c r="H22" s="1011"/>
      <c r="I22" s="1012"/>
      <c r="J22" s="749"/>
      <c r="K22" s="750"/>
      <c r="M22" s="980" t="s">
        <v>39</v>
      </c>
      <c r="N22" s="981"/>
      <c r="O22" s="981"/>
      <c r="P22" s="982"/>
    </row>
    <row r="23" spans="1:16" ht="24.95" customHeight="1" x14ac:dyDescent="0.3">
      <c r="A23" s="323" t="s">
        <v>307</v>
      </c>
      <c r="B23" s="1002" t="s">
        <v>321</v>
      </c>
      <c r="C23" s="1003"/>
      <c r="D23" s="1003"/>
      <c r="E23" s="785"/>
      <c r="F23" s="363" t="s">
        <v>912</v>
      </c>
      <c r="G23" s="174" t="s">
        <v>76</v>
      </c>
      <c r="H23" s="1011"/>
      <c r="I23" s="1012"/>
      <c r="J23" s="749"/>
      <c r="K23" s="750"/>
      <c r="M23" s="15"/>
      <c r="N23" s="294" t="s">
        <v>6</v>
      </c>
      <c r="O23" s="294" t="s">
        <v>15</v>
      </c>
      <c r="P23" s="295" t="s">
        <v>3</v>
      </c>
    </row>
    <row r="24" spans="1:16" ht="24.95" customHeight="1" x14ac:dyDescent="0.3">
      <c r="A24" s="322"/>
      <c r="B24" s="1002" t="s">
        <v>322</v>
      </c>
      <c r="C24" s="1003"/>
      <c r="D24" s="1003"/>
      <c r="E24" s="785"/>
      <c r="F24" s="361" t="s">
        <v>919</v>
      </c>
      <c r="G24" s="174" t="s">
        <v>76</v>
      </c>
      <c r="H24" s="1011"/>
      <c r="I24" s="1012"/>
      <c r="J24" s="749"/>
      <c r="K24" s="750"/>
      <c r="M24" s="979" t="s">
        <v>78</v>
      </c>
      <c r="N24" s="752">
        <v>0</v>
      </c>
      <c r="O24" s="752">
        <v>1</v>
      </c>
      <c r="P24" s="754">
        <f>SUM(N24:O25)</f>
        <v>1</v>
      </c>
    </row>
    <row r="25" spans="1:16" ht="24.95" customHeight="1" x14ac:dyDescent="0.3">
      <c r="A25" s="323" t="s">
        <v>308</v>
      </c>
      <c r="B25" s="1002" t="s">
        <v>323</v>
      </c>
      <c r="C25" s="1003"/>
      <c r="D25" s="1003"/>
      <c r="E25" s="785"/>
      <c r="F25" s="361" t="s">
        <v>916</v>
      </c>
      <c r="G25" s="174" t="s">
        <v>76</v>
      </c>
      <c r="H25" s="1011"/>
      <c r="I25" s="1012"/>
      <c r="J25" s="749"/>
      <c r="K25" s="750"/>
      <c r="M25" s="979"/>
      <c r="N25" s="752"/>
      <c r="O25" s="752"/>
      <c r="P25" s="754"/>
    </row>
    <row r="26" spans="1:16" ht="24.95" customHeight="1" x14ac:dyDescent="0.3">
      <c r="A26" s="322"/>
      <c r="B26" s="1002" t="s">
        <v>324</v>
      </c>
      <c r="C26" s="1003"/>
      <c r="D26" s="1003"/>
      <c r="E26" s="785"/>
      <c r="F26" s="361" t="s">
        <v>917</v>
      </c>
      <c r="G26" s="174" t="s">
        <v>76</v>
      </c>
      <c r="H26" s="1011"/>
      <c r="I26" s="1012"/>
      <c r="J26" s="749"/>
      <c r="K26" s="750"/>
      <c r="M26" s="979" t="s">
        <v>129</v>
      </c>
      <c r="N26" s="752">
        <v>0</v>
      </c>
      <c r="O26" s="752">
        <v>0</v>
      </c>
      <c r="P26" s="754">
        <f>SUM(N26:O27)</f>
        <v>0</v>
      </c>
    </row>
    <row r="27" spans="1:16" ht="24.95" customHeight="1" x14ac:dyDescent="0.3">
      <c r="A27" s="324" t="s">
        <v>309</v>
      </c>
      <c r="B27" s="1016" t="s">
        <v>325</v>
      </c>
      <c r="C27" s="1017"/>
      <c r="D27" s="1017"/>
      <c r="E27" s="1018"/>
      <c r="F27" s="361" t="s">
        <v>915</v>
      </c>
      <c r="G27" s="174" t="s">
        <v>76</v>
      </c>
      <c r="H27" s="748"/>
      <c r="I27" s="1019"/>
      <c r="J27" s="749"/>
      <c r="K27" s="750"/>
      <c r="M27" s="979"/>
      <c r="N27" s="752"/>
      <c r="O27" s="752"/>
      <c r="P27" s="754"/>
    </row>
    <row r="28" spans="1:16" ht="24.95" customHeight="1" x14ac:dyDescent="0.25">
      <c r="A28" s="175"/>
      <c r="B28" s="748"/>
      <c r="C28" s="749"/>
      <c r="D28" s="749"/>
      <c r="E28" s="750"/>
      <c r="F28" s="12"/>
      <c r="G28" s="13"/>
      <c r="H28" s="748"/>
      <c r="I28" s="1019"/>
      <c r="J28" s="749"/>
      <c r="K28" s="750"/>
      <c r="M28" s="979" t="s">
        <v>79</v>
      </c>
      <c r="N28" s="974">
        <v>1</v>
      </c>
      <c r="O28" s="974">
        <v>0</v>
      </c>
      <c r="P28" s="975">
        <f>SUM(N28:O29)</f>
        <v>1</v>
      </c>
    </row>
    <row r="29" spans="1:16" ht="25.5" customHeight="1" x14ac:dyDescent="0.25">
      <c r="A29" s="175"/>
      <c r="B29" s="748"/>
      <c r="C29" s="749"/>
      <c r="D29" s="749"/>
      <c r="E29" s="750"/>
      <c r="F29" s="38"/>
      <c r="G29" s="39"/>
      <c r="H29" s="748"/>
      <c r="I29" s="1019"/>
      <c r="J29" s="749"/>
      <c r="K29" s="750"/>
      <c r="M29" s="979"/>
      <c r="N29" s="751"/>
      <c r="O29" s="751"/>
      <c r="P29" s="753"/>
    </row>
    <row r="30" spans="1:16" ht="24.95" customHeight="1" x14ac:dyDescent="0.25">
      <c r="A30" s="175"/>
      <c r="B30" s="748"/>
      <c r="C30" s="749"/>
      <c r="D30" s="749"/>
      <c r="E30" s="750"/>
      <c r="F30" s="38"/>
      <c r="G30" s="39"/>
      <c r="H30" s="748"/>
      <c r="I30" s="1019"/>
      <c r="J30" s="749"/>
      <c r="K30" s="750"/>
      <c r="M30" s="972" t="s">
        <v>80</v>
      </c>
      <c r="N30" s="974">
        <v>7</v>
      </c>
      <c r="O30" s="974">
        <v>13</v>
      </c>
      <c r="P30" s="975">
        <f>SUM(N30:O31)</f>
        <v>20</v>
      </c>
    </row>
    <row r="31" spans="1:16" ht="24.95" customHeight="1" x14ac:dyDescent="0.25">
      <c r="A31" s="175"/>
      <c r="B31" s="748"/>
      <c r="C31" s="749"/>
      <c r="D31" s="749"/>
      <c r="E31" s="750"/>
      <c r="F31" s="38"/>
      <c r="G31" s="39"/>
      <c r="H31" s="748"/>
      <c r="I31" s="1019"/>
      <c r="J31" s="749"/>
      <c r="K31" s="750"/>
      <c r="M31" s="973"/>
      <c r="N31" s="751"/>
      <c r="O31" s="751"/>
      <c r="P31" s="753"/>
    </row>
    <row r="32" spans="1:16" ht="24.95" customHeight="1" thickBot="1" x14ac:dyDescent="0.3">
      <c r="A32" s="364"/>
      <c r="B32" s="1021"/>
      <c r="C32" s="1025"/>
      <c r="D32" s="1025"/>
      <c r="E32" s="1028"/>
      <c r="F32" s="178"/>
      <c r="G32" s="179"/>
      <c r="H32" s="1021"/>
      <c r="I32" s="1022"/>
      <c r="J32" s="1025"/>
      <c r="K32" s="1028"/>
      <c r="M32" s="972" t="s">
        <v>81</v>
      </c>
      <c r="N32" s="974">
        <v>7</v>
      </c>
      <c r="O32" s="974">
        <v>10</v>
      </c>
      <c r="P32" s="975">
        <f>SUM(N32:O33)</f>
        <v>17</v>
      </c>
    </row>
    <row r="33" spans="1:16" ht="24.95" customHeight="1" thickBot="1" x14ac:dyDescent="0.3">
      <c r="A33" s="227">
        <v>15</v>
      </c>
      <c r="B33" s="822" t="s">
        <v>130</v>
      </c>
      <c r="C33" s="823"/>
      <c r="D33" s="823"/>
      <c r="E33" s="823"/>
      <c r="F33" s="176"/>
      <c r="G33" s="177"/>
      <c r="H33" s="1023"/>
      <c r="I33" s="1024"/>
      <c r="J33" s="1023"/>
      <c r="K33" s="1029"/>
      <c r="M33" s="976"/>
      <c r="N33" s="977"/>
      <c r="O33" s="977"/>
      <c r="P33" s="978"/>
    </row>
    <row r="34" spans="1:16" ht="24.95" customHeight="1" x14ac:dyDescent="0.25">
      <c r="A34" s="385" t="s">
        <v>453</v>
      </c>
      <c r="B34" s="1031" t="s">
        <v>467</v>
      </c>
      <c r="C34" s="1032"/>
      <c r="D34" s="1032"/>
      <c r="E34" s="1033"/>
      <c r="F34" s="603" t="s">
        <v>911</v>
      </c>
      <c r="G34" s="174" t="s">
        <v>76</v>
      </c>
      <c r="H34" s="768"/>
      <c r="I34" s="769"/>
      <c r="J34" s="768"/>
      <c r="K34" s="770"/>
      <c r="M34" s="119"/>
      <c r="N34" s="96"/>
      <c r="O34" s="96"/>
      <c r="P34" s="96"/>
    </row>
    <row r="35" spans="1:16" ht="24.95" customHeight="1" x14ac:dyDescent="0.25">
      <c r="A35" s="385" t="s">
        <v>454</v>
      </c>
      <c r="B35" s="1026" t="s">
        <v>468</v>
      </c>
      <c r="C35" s="644"/>
      <c r="D35" s="644"/>
      <c r="E35" s="1027"/>
      <c r="F35" s="361"/>
      <c r="G35" s="627" t="s">
        <v>184</v>
      </c>
      <c r="H35" s="748"/>
      <c r="I35" s="749"/>
      <c r="J35" s="748" t="s">
        <v>817</v>
      </c>
      <c r="K35" s="750"/>
      <c r="M35" s="968" t="s">
        <v>82</v>
      </c>
      <c r="N35" s="968"/>
      <c r="O35" s="968"/>
      <c r="P35" s="968"/>
    </row>
    <row r="36" spans="1:16" ht="24.95" customHeight="1" x14ac:dyDescent="0.25">
      <c r="A36" s="317"/>
      <c r="B36" s="1026" t="s">
        <v>469</v>
      </c>
      <c r="C36" s="644"/>
      <c r="D36" s="644"/>
      <c r="E36" s="1027"/>
      <c r="F36" s="363" t="s">
        <v>912</v>
      </c>
      <c r="G36" s="174" t="s">
        <v>76</v>
      </c>
      <c r="H36" s="1011"/>
      <c r="I36" s="1020"/>
      <c r="J36" s="748"/>
      <c r="K36" s="750"/>
      <c r="M36" s="769" t="s">
        <v>449</v>
      </c>
      <c r="N36" s="769"/>
      <c r="O36" s="769"/>
      <c r="P36" s="769"/>
    </row>
    <row r="37" spans="1:16" ht="24.95" customHeight="1" x14ac:dyDescent="0.25">
      <c r="A37" s="385" t="s">
        <v>455</v>
      </c>
      <c r="B37" s="1026" t="s">
        <v>470</v>
      </c>
      <c r="C37" s="644"/>
      <c r="D37" s="644"/>
      <c r="E37" s="1027"/>
      <c r="F37" s="363" t="s">
        <v>912</v>
      </c>
      <c r="G37" s="174" t="s">
        <v>76</v>
      </c>
      <c r="H37" s="1011"/>
      <c r="I37" s="1020"/>
      <c r="J37" s="748"/>
      <c r="K37" s="750"/>
      <c r="M37" s="969" t="s">
        <v>43</v>
      </c>
      <c r="N37" s="969"/>
      <c r="O37" s="969"/>
      <c r="P37" s="969"/>
    </row>
    <row r="38" spans="1:16" ht="24.95" customHeight="1" x14ac:dyDescent="0.25">
      <c r="A38" s="317"/>
      <c r="B38" s="1026" t="s">
        <v>471</v>
      </c>
      <c r="C38" s="644"/>
      <c r="D38" s="644"/>
      <c r="E38" s="1027"/>
      <c r="F38" s="361" t="s">
        <v>913</v>
      </c>
      <c r="G38" s="174" t="s">
        <v>76</v>
      </c>
      <c r="H38" s="1011"/>
      <c r="I38" s="1020"/>
      <c r="J38" s="748"/>
      <c r="K38" s="750"/>
      <c r="M38" s="700" t="s">
        <v>44</v>
      </c>
      <c r="N38" s="700"/>
      <c r="O38" s="700"/>
      <c r="P38" s="700"/>
    </row>
    <row r="39" spans="1:16" ht="24.95" customHeight="1" x14ac:dyDescent="0.25">
      <c r="A39" s="385" t="s">
        <v>456</v>
      </c>
      <c r="B39" s="1026" t="s">
        <v>472</v>
      </c>
      <c r="C39" s="644"/>
      <c r="D39" s="644"/>
      <c r="E39" s="1027"/>
      <c r="F39" s="361" t="s">
        <v>914</v>
      </c>
      <c r="G39" s="174" t="s">
        <v>76</v>
      </c>
      <c r="H39" s="1011"/>
      <c r="I39" s="1020"/>
      <c r="J39" s="748"/>
      <c r="K39" s="750"/>
    </row>
    <row r="40" spans="1:16" ht="24.95" customHeight="1" x14ac:dyDescent="0.25">
      <c r="A40" s="385" t="s">
        <v>457</v>
      </c>
      <c r="B40" s="1026" t="s">
        <v>473</v>
      </c>
      <c r="C40" s="644"/>
      <c r="D40" s="644"/>
      <c r="E40" s="1027"/>
      <c r="F40" s="363" t="s">
        <v>912</v>
      </c>
      <c r="G40" s="174" t="s">
        <v>76</v>
      </c>
      <c r="H40" s="1011"/>
      <c r="I40" s="1020"/>
      <c r="J40" s="748"/>
      <c r="K40" s="750"/>
      <c r="M40" s="89" t="s">
        <v>141</v>
      </c>
    </row>
    <row r="41" spans="1:16" ht="24.95" customHeight="1" x14ac:dyDescent="0.25">
      <c r="A41" s="385" t="s">
        <v>458</v>
      </c>
      <c r="B41" s="1026" t="s">
        <v>474</v>
      </c>
      <c r="C41" s="644"/>
      <c r="D41" s="644"/>
      <c r="E41" s="1027"/>
      <c r="F41" s="361" t="s">
        <v>915</v>
      </c>
      <c r="G41" s="174" t="s">
        <v>76</v>
      </c>
      <c r="H41" s="1011"/>
      <c r="I41" s="1020"/>
      <c r="J41" s="748"/>
      <c r="K41" s="750"/>
      <c r="M41" s="365" t="s">
        <v>327</v>
      </c>
      <c r="N41" s="365"/>
      <c r="O41" s="365"/>
      <c r="P41" s="365"/>
    </row>
    <row r="42" spans="1:16" ht="24.95" customHeight="1" x14ac:dyDescent="0.25">
      <c r="A42" s="317"/>
      <c r="B42" s="1026" t="s">
        <v>475</v>
      </c>
      <c r="C42" s="644"/>
      <c r="D42" s="644"/>
      <c r="E42" s="1027"/>
      <c r="F42" s="363" t="s">
        <v>912</v>
      </c>
      <c r="G42" s="174" t="s">
        <v>76</v>
      </c>
      <c r="H42" s="1011"/>
      <c r="I42" s="1020"/>
      <c r="J42" s="748"/>
      <c r="K42" s="750"/>
      <c r="M42" s="969" t="s">
        <v>14</v>
      </c>
      <c r="N42" s="969"/>
      <c r="O42" s="969"/>
      <c r="P42" s="969"/>
    </row>
    <row r="43" spans="1:16" ht="24.95" customHeight="1" x14ac:dyDescent="0.25">
      <c r="A43" s="317"/>
      <c r="B43" s="1026" t="s">
        <v>476</v>
      </c>
      <c r="C43" s="644"/>
      <c r="D43" s="644"/>
      <c r="E43" s="1027"/>
      <c r="F43" s="361" t="s">
        <v>915</v>
      </c>
      <c r="G43" s="174" t="s">
        <v>76</v>
      </c>
      <c r="H43" s="1011"/>
      <c r="I43" s="1020"/>
      <c r="J43" s="748"/>
      <c r="K43" s="750"/>
      <c r="M43" s="970" t="s">
        <v>44</v>
      </c>
      <c r="N43" s="970"/>
      <c r="O43" s="970"/>
      <c r="P43" s="970"/>
    </row>
    <row r="44" spans="1:16" ht="24.95" customHeight="1" x14ac:dyDescent="0.25">
      <c r="A44" s="317"/>
      <c r="B44" s="1026" t="s">
        <v>477</v>
      </c>
      <c r="C44" s="644"/>
      <c r="D44" s="644"/>
      <c r="E44" s="1027"/>
      <c r="F44" s="363" t="s">
        <v>912</v>
      </c>
      <c r="G44" s="174" t="s">
        <v>76</v>
      </c>
      <c r="H44" s="1011"/>
      <c r="I44" s="1020"/>
      <c r="J44" s="748"/>
      <c r="K44" s="750"/>
    </row>
    <row r="45" spans="1:16" ht="24.95" customHeight="1" x14ac:dyDescent="0.25">
      <c r="A45" s="385" t="s">
        <v>459</v>
      </c>
      <c r="B45" s="1026" t="s">
        <v>478</v>
      </c>
      <c r="C45" s="644"/>
      <c r="D45" s="644"/>
      <c r="E45" s="1027"/>
      <c r="F45" s="579"/>
      <c r="G45" s="456" t="s">
        <v>77</v>
      </c>
      <c r="H45" s="1011"/>
      <c r="I45" s="1020"/>
      <c r="J45" s="748"/>
      <c r="K45" s="750"/>
      <c r="M45" s="89" t="s">
        <v>215</v>
      </c>
    </row>
    <row r="46" spans="1:16" ht="24.95" customHeight="1" x14ac:dyDescent="0.25">
      <c r="A46" s="385" t="s">
        <v>460</v>
      </c>
      <c r="B46" s="1026" t="s">
        <v>479</v>
      </c>
      <c r="C46" s="644"/>
      <c r="D46" s="644"/>
      <c r="E46" s="1027"/>
      <c r="F46" s="361" t="s">
        <v>916</v>
      </c>
      <c r="G46" s="174" t="s">
        <v>76</v>
      </c>
      <c r="H46" s="1011"/>
      <c r="I46" s="1020"/>
      <c r="J46" s="748"/>
      <c r="K46" s="750"/>
      <c r="M46" s="769" t="s">
        <v>447</v>
      </c>
      <c r="N46" s="769"/>
      <c r="O46" s="769"/>
      <c r="P46" s="769"/>
    </row>
    <row r="47" spans="1:16" ht="33.75" customHeight="1" x14ac:dyDescent="0.25">
      <c r="A47" s="385" t="s">
        <v>461</v>
      </c>
      <c r="B47" s="1034" t="s">
        <v>480</v>
      </c>
      <c r="C47" s="641"/>
      <c r="D47" s="641"/>
      <c r="E47" s="1035"/>
      <c r="F47" s="361" t="s">
        <v>917</v>
      </c>
      <c r="G47" s="174" t="s">
        <v>76</v>
      </c>
      <c r="H47" s="1011"/>
      <c r="I47" s="1020"/>
      <c r="J47" s="748"/>
      <c r="K47" s="750"/>
      <c r="M47" s="970" t="s">
        <v>44</v>
      </c>
      <c r="N47" s="970"/>
      <c r="O47" s="970"/>
      <c r="P47" s="970"/>
    </row>
    <row r="48" spans="1:16" ht="24.95" customHeight="1" x14ac:dyDescent="0.25">
      <c r="A48" s="317"/>
      <c r="B48" s="1026" t="s">
        <v>481</v>
      </c>
      <c r="C48" s="644"/>
      <c r="D48" s="644"/>
      <c r="E48" s="1027"/>
      <c r="F48" s="361" t="s">
        <v>915</v>
      </c>
      <c r="G48" s="174" t="s">
        <v>76</v>
      </c>
      <c r="H48" s="1011"/>
      <c r="I48" s="1020"/>
      <c r="J48" s="748"/>
      <c r="K48" s="750"/>
      <c r="M48" s="970" t="s">
        <v>216</v>
      </c>
      <c r="N48" s="970"/>
      <c r="O48" s="970"/>
      <c r="P48" s="970"/>
    </row>
    <row r="49" spans="1:16" ht="24.95" customHeight="1" x14ac:dyDescent="0.25">
      <c r="A49" s="385" t="s">
        <v>462</v>
      </c>
      <c r="B49" s="1026" t="s">
        <v>482</v>
      </c>
      <c r="C49" s="644"/>
      <c r="D49" s="644"/>
      <c r="E49" s="1027"/>
      <c r="F49" s="361" t="s">
        <v>916</v>
      </c>
      <c r="G49" s="174" t="s">
        <v>76</v>
      </c>
      <c r="H49" s="1011"/>
      <c r="I49" s="1020"/>
      <c r="J49" s="748"/>
      <c r="K49" s="750"/>
      <c r="M49" s="97" t="s">
        <v>53</v>
      </c>
    </row>
    <row r="50" spans="1:16" ht="24.95" customHeight="1" x14ac:dyDescent="0.25">
      <c r="A50" s="317"/>
      <c r="B50" s="1026" t="s">
        <v>483</v>
      </c>
      <c r="C50" s="644"/>
      <c r="D50" s="644"/>
      <c r="E50" s="1027"/>
      <c r="F50" s="361" t="s">
        <v>917</v>
      </c>
      <c r="G50" s="174" t="s">
        <v>76</v>
      </c>
      <c r="H50" s="748"/>
      <c r="I50" s="749"/>
      <c r="J50" s="748"/>
      <c r="K50" s="750"/>
      <c r="M50" s="971" t="s">
        <v>217</v>
      </c>
      <c r="N50" s="971"/>
      <c r="O50" s="971"/>
    </row>
    <row r="51" spans="1:16" ht="24.95" customHeight="1" x14ac:dyDescent="0.25">
      <c r="A51" s="385" t="s">
        <v>463</v>
      </c>
      <c r="B51" s="1026" t="s">
        <v>484</v>
      </c>
      <c r="C51" s="644"/>
      <c r="D51" s="644"/>
      <c r="E51" s="1027"/>
      <c r="F51" s="363" t="s">
        <v>912</v>
      </c>
      <c r="G51" s="174" t="s">
        <v>76</v>
      </c>
      <c r="H51" s="748"/>
      <c r="I51" s="749"/>
      <c r="J51" s="748"/>
      <c r="K51" s="750"/>
      <c r="M51" s="965" t="s">
        <v>251</v>
      </c>
      <c r="N51" s="965"/>
      <c r="O51" s="965"/>
      <c r="P51" s="965"/>
    </row>
    <row r="52" spans="1:16" ht="24.95" customHeight="1" x14ac:dyDescent="0.25">
      <c r="A52" s="317"/>
      <c r="B52" s="1026" t="s">
        <v>485</v>
      </c>
      <c r="C52" s="644"/>
      <c r="D52" s="644"/>
      <c r="E52" s="1027"/>
      <c r="F52" s="603" t="s">
        <v>911</v>
      </c>
      <c r="G52" s="174" t="s">
        <v>76</v>
      </c>
      <c r="H52" s="748"/>
      <c r="I52" s="749"/>
      <c r="J52" s="748"/>
      <c r="K52" s="750"/>
      <c r="M52" s="965"/>
      <c r="N52" s="965"/>
      <c r="O52" s="965"/>
      <c r="P52" s="965"/>
    </row>
    <row r="53" spans="1:16" ht="24.95" customHeight="1" x14ac:dyDescent="0.25">
      <c r="A53" s="385" t="s">
        <v>464</v>
      </c>
      <c r="B53" s="1026" t="s">
        <v>486</v>
      </c>
      <c r="C53" s="644"/>
      <c r="D53" s="644"/>
      <c r="E53" s="1027"/>
      <c r="F53" s="361" t="s">
        <v>918</v>
      </c>
      <c r="G53" s="174" t="s">
        <v>76</v>
      </c>
      <c r="H53" s="748"/>
      <c r="I53" s="749"/>
      <c r="J53" s="748"/>
      <c r="K53" s="750"/>
      <c r="M53" s="965"/>
      <c r="N53" s="965"/>
      <c r="O53" s="965"/>
      <c r="P53" s="965"/>
    </row>
    <row r="54" spans="1:16" ht="24.95" customHeight="1" x14ac:dyDescent="0.25">
      <c r="A54" s="385" t="s">
        <v>465</v>
      </c>
      <c r="B54" s="1026" t="s">
        <v>487</v>
      </c>
      <c r="C54" s="644"/>
      <c r="D54" s="644"/>
      <c r="E54" s="1027"/>
      <c r="F54" s="361" t="s">
        <v>915</v>
      </c>
      <c r="G54" s="174" t="s">
        <v>76</v>
      </c>
      <c r="H54" s="748"/>
      <c r="I54" s="749"/>
      <c r="J54" s="748"/>
      <c r="K54" s="750"/>
      <c r="M54" s="966" t="s">
        <v>286</v>
      </c>
      <c r="N54" s="966"/>
      <c r="O54" s="966"/>
      <c r="P54" s="966"/>
    </row>
    <row r="55" spans="1:16" ht="24.95" customHeight="1" x14ac:dyDescent="0.25">
      <c r="A55" s="317"/>
      <c r="B55" s="1026" t="s">
        <v>488</v>
      </c>
      <c r="C55" s="644"/>
      <c r="D55" s="644"/>
      <c r="E55" s="1027"/>
      <c r="F55" s="361" t="s">
        <v>915</v>
      </c>
      <c r="G55" s="174" t="s">
        <v>76</v>
      </c>
      <c r="H55" s="748"/>
      <c r="I55" s="749"/>
      <c r="J55" s="748"/>
      <c r="K55" s="750"/>
      <c r="M55" s="966"/>
      <c r="N55" s="966"/>
      <c r="O55" s="966"/>
      <c r="P55" s="966"/>
    </row>
    <row r="56" spans="1:16" ht="30" customHeight="1" x14ac:dyDescent="0.25">
      <c r="A56" s="385" t="s">
        <v>466</v>
      </c>
      <c r="B56" s="1026" t="s">
        <v>489</v>
      </c>
      <c r="C56" s="644"/>
      <c r="D56" s="644"/>
      <c r="E56" s="1027"/>
      <c r="F56" s="603" t="s">
        <v>911</v>
      </c>
      <c r="G56" s="174" t="s">
        <v>76</v>
      </c>
      <c r="H56" s="748"/>
      <c r="I56" s="749"/>
      <c r="J56" s="748"/>
      <c r="K56" s="750"/>
      <c r="M56" s="966"/>
      <c r="N56" s="966"/>
      <c r="O56" s="966"/>
      <c r="P56" s="966"/>
    </row>
    <row r="57" spans="1:16" ht="24.95" customHeight="1" x14ac:dyDescent="0.25">
      <c r="A57" s="317"/>
      <c r="B57" s="1026" t="s">
        <v>490</v>
      </c>
      <c r="C57" s="644"/>
      <c r="D57" s="644"/>
      <c r="E57" s="1027"/>
      <c r="F57" s="361" t="s">
        <v>918</v>
      </c>
      <c r="G57" s="174" t="s">
        <v>76</v>
      </c>
      <c r="H57" s="748"/>
      <c r="I57" s="749"/>
      <c r="J57" s="748"/>
      <c r="K57" s="750"/>
      <c r="M57" s="965" t="s">
        <v>252</v>
      </c>
      <c r="N57" s="965"/>
      <c r="O57" s="965"/>
      <c r="P57" s="965"/>
    </row>
    <row r="58" spans="1:16" ht="24.95" customHeight="1" x14ac:dyDescent="0.25">
      <c r="A58" s="337"/>
      <c r="B58" s="1026" t="s">
        <v>491</v>
      </c>
      <c r="C58" s="644"/>
      <c r="D58" s="644"/>
      <c r="E58" s="1027"/>
      <c r="F58" s="361" t="s">
        <v>915</v>
      </c>
      <c r="G58" s="174" t="s">
        <v>76</v>
      </c>
      <c r="H58" s="748"/>
      <c r="I58" s="749"/>
      <c r="J58" s="748"/>
      <c r="K58" s="750"/>
      <c r="M58" s="965"/>
      <c r="N58" s="965"/>
      <c r="O58" s="965"/>
      <c r="P58" s="965"/>
    </row>
    <row r="59" spans="1:16" ht="24.95" customHeight="1" thickBot="1" x14ac:dyDescent="0.3">
      <c r="A59" s="178"/>
      <c r="B59" s="1025"/>
      <c r="C59" s="1025"/>
      <c r="D59" s="1025"/>
      <c r="E59" s="1025"/>
      <c r="F59" s="178"/>
      <c r="G59" s="179"/>
      <c r="H59" s="1021"/>
      <c r="I59" s="1025"/>
      <c r="J59" s="1021"/>
      <c r="K59" s="1028"/>
      <c r="M59" s="971" t="s">
        <v>253</v>
      </c>
      <c r="N59" s="971"/>
      <c r="O59" s="971"/>
      <c r="P59" s="971"/>
    </row>
    <row r="60" spans="1:16" ht="24.95" customHeight="1" thickBot="1" x14ac:dyDescent="0.3">
      <c r="A60" s="227">
        <v>25</v>
      </c>
      <c r="B60" s="227"/>
      <c r="C60" s="101" t="s">
        <v>131</v>
      </c>
      <c r="D60" s="101"/>
      <c r="E60" s="232"/>
      <c r="F60" s="176"/>
      <c r="G60" s="177"/>
      <c r="H60" s="1023"/>
      <c r="I60" s="1024"/>
      <c r="J60" s="1023"/>
      <c r="K60" s="1029"/>
      <c r="M60" s="971"/>
      <c r="N60" s="971"/>
      <c r="O60" s="971"/>
      <c r="P60" s="971"/>
    </row>
    <row r="61" spans="1:16" ht="24.95" customHeight="1" thickBot="1" x14ac:dyDescent="0.35">
      <c r="A61" s="227">
        <v>40</v>
      </c>
      <c r="B61" s="227"/>
      <c r="C61" s="101" t="s">
        <v>132</v>
      </c>
      <c r="D61" s="101"/>
      <c r="E61" s="232"/>
      <c r="F61" s="176"/>
      <c r="G61" s="177"/>
      <c r="H61" s="1023"/>
      <c r="I61" s="1024"/>
      <c r="J61" s="1023"/>
      <c r="K61" s="1029"/>
      <c r="M61" s="967" t="s">
        <v>452</v>
      </c>
      <c r="N61" s="967"/>
      <c r="O61" s="967"/>
      <c r="P61" s="967"/>
    </row>
  </sheetData>
  <mergeCells count="213">
    <mergeCell ref="B35:E35"/>
    <mergeCell ref="H35:I35"/>
    <mergeCell ref="J35:K35"/>
    <mergeCell ref="B36:E36"/>
    <mergeCell ref="B33:E33"/>
    <mergeCell ref="B42:E42"/>
    <mergeCell ref="H43:I43"/>
    <mergeCell ref="H44:I44"/>
    <mergeCell ref="H45:I45"/>
    <mergeCell ref="J45:K45"/>
    <mergeCell ref="J36:K36"/>
    <mergeCell ref="M19:M20"/>
    <mergeCell ref="N19:N20"/>
    <mergeCell ref="O19:O20"/>
    <mergeCell ref="H42:I42"/>
    <mergeCell ref="H24:I24"/>
    <mergeCell ref="H25:I25"/>
    <mergeCell ref="J42:K42"/>
    <mergeCell ref="J43:K43"/>
    <mergeCell ref="J44:K44"/>
    <mergeCell ref="J27:K27"/>
    <mergeCell ref="J28:K28"/>
    <mergeCell ref="J29:K29"/>
    <mergeCell ref="J30:K30"/>
    <mergeCell ref="J31:K31"/>
    <mergeCell ref="H26:I26"/>
    <mergeCell ref="H27:I27"/>
    <mergeCell ref="J37:K37"/>
    <mergeCell ref="J38:K38"/>
    <mergeCell ref="J39:K39"/>
    <mergeCell ref="J40:K40"/>
    <mergeCell ref="J41:K41"/>
    <mergeCell ref="J32:K32"/>
    <mergeCell ref="J34:K34"/>
    <mergeCell ref="J33:K33"/>
    <mergeCell ref="B29:E29"/>
    <mergeCell ref="P19:P20"/>
    <mergeCell ref="B54:E54"/>
    <mergeCell ref="B34:E34"/>
    <mergeCell ref="B32:E32"/>
    <mergeCell ref="B31:E31"/>
    <mergeCell ref="B53:E53"/>
    <mergeCell ref="B52:E52"/>
    <mergeCell ref="B51:E51"/>
    <mergeCell ref="B50:E50"/>
    <mergeCell ref="B49:E49"/>
    <mergeCell ref="B48:E48"/>
    <mergeCell ref="B47:E47"/>
    <mergeCell ref="B46:E46"/>
    <mergeCell ref="B45:E45"/>
    <mergeCell ref="B44:E44"/>
    <mergeCell ref="B43:E43"/>
    <mergeCell ref="B37:E37"/>
    <mergeCell ref="B41:E41"/>
    <mergeCell ref="B40:E40"/>
    <mergeCell ref="B39:E39"/>
    <mergeCell ref="B38:E38"/>
    <mergeCell ref="H53:I53"/>
    <mergeCell ref="H54:I54"/>
    <mergeCell ref="B59:E59"/>
    <mergeCell ref="B58:E58"/>
    <mergeCell ref="B57:E57"/>
    <mergeCell ref="B56:E56"/>
    <mergeCell ref="B55:E55"/>
    <mergeCell ref="H61:I61"/>
    <mergeCell ref="J51:K51"/>
    <mergeCell ref="J52:K52"/>
    <mergeCell ref="J53:K53"/>
    <mergeCell ref="J54:K54"/>
    <mergeCell ref="J55:K55"/>
    <mergeCell ref="J56:K56"/>
    <mergeCell ref="J57:K57"/>
    <mergeCell ref="J58:K58"/>
    <mergeCell ref="J59:K59"/>
    <mergeCell ref="J60:K60"/>
    <mergeCell ref="J61:K61"/>
    <mergeCell ref="H56:I56"/>
    <mergeCell ref="H57:I57"/>
    <mergeCell ref="H58:I58"/>
    <mergeCell ref="H59:I59"/>
    <mergeCell ref="H60:I60"/>
    <mergeCell ref="H51:I51"/>
    <mergeCell ref="H52:I52"/>
    <mergeCell ref="H55:I55"/>
    <mergeCell ref="H28:I28"/>
    <mergeCell ref="H29:I29"/>
    <mergeCell ref="H30:I30"/>
    <mergeCell ref="J47:K47"/>
    <mergeCell ref="J48:K48"/>
    <mergeCell ref="J49:K49"/>
    <mergeCell ref="J50:K50"/>
    <mergeCell ref="H36:I36"/>
    <mergeCell ref="H37:I37"/>
    <mergeCell ref="H38:I38"/>
    <mergeCell ref="H39:I39"/>
    <mergeCell ref="H40:I40"/>
    <mergeCell ref="H31:I31"/>
    <mergeCell ref="H32:I32"/>
    <mergeCell ref="H34:I34"/>
    <mergeCell ref="H33:I33"/>
    <mergeCell ref="H46:I46"/>
    <mergeCell ref="H47:I47"/>
    <mergeCell ref="H48:I48"/>
    <mergeCell ref="H49:I49"/>
    <mergeCell ref="H50:I50"/>
    <mergeCell ref="H41:I41"/>
    <mergeCell ref="J46:K46"/>
    <mergeCell ref="B30:E30"/>
    <mergeCell ref="H13:I13"/>
    <mergeCell ref="J14:K14"/>
    <mergeCell ref="J15:K15"/>
    <mergeCell ref="J16:K16"/>
    <mergeCell ref="J17:K17"/>
    <mergeCell ref="J18:K18"/>
    <mergeCell ref="J19:K19"/>
    <mergeCell ref="J20:K20"/>
    <mergeCell ref="J21:K21"/>
    <mergeCell ref="J22:K22"/>
    <mergeCell ref="J23:K23"/>
    <mergeCell ref="J24:K24"/>
    <mergeCell ref="J25:K25"/>
    <mergeCell ref="J26:K26"/>
    <mergeCell ref="B24:E24"/>
    <mergeCell ref="B25:E25"/>
    <mergeCell ref="B26:E26"/>
    <mergeCell ref="B27:E27"/>
    <mergeCell ref="B28:E28"/>
    <mergeCell ref="B19:E19"/>
    <mergeCell ref="B20:E20"/>
    <mergeCell ref="B21:E21"/>
    <mergeCell ref="B22:E22"/>
    <mergeCell ref="B23:E23"/>
    <mergeCell ref="B14:E14"/>
    <mergeCell ref="B15:E15"/>
    <mergeCell ref="B16:E16"/>
    <mergeCell ref="B17:E17"/>
    <mergeCell ref="B18:E18"/>
    <mergeCell ref="J13:K13"/>
    <mergeCell ref="E3:H3"/>
    <mergeCell ref="C7:H7"/>
    <mergeCell ref="B13:E13"/>
    <mergeCell ref="J5:K5"/>
    <mergeCell ref="J3:K3"/>
    <mergeCell ref="H23:I23"/>
    <mergeCell ref="H14:I14"/>
    <mergeCell ref="H15:I15"/>
    <mergeCell ref="H16:I16"/>
    <mergeCell ref="H17:I17"/>
    <mergeCell ref="H18:I18"/>
    <mergeCell ref="H19:I19"/>
    <mergeCell ref="H20:I20"/>
    <mergeCell ref="H21:I21"/>
    <mergeCell ref="H22:I22"/>
    <mergeCell ref="G5:H5"/>
    <mergeCell ref="H9:K9"/>
    <mergeCell ref="H10:I11"/>
    <mergeCell ref="J10:K11"/>
    <mergeCell ref="A1:P1"/>
    <mergeCell ref="A2:P2"/>
    <mergeCell ref="A9:A11"/>
    <mergeCell ref="F9:F11"/>
    <mergeCell ref="G9:G11"/>
    <mergeCell ref="A7:B7"/>
    <mergeCell ref="A5:B5"/>
    <mergeCell ref="B9:E11"/>
    <mergeCell ref="E5:F5"/>
    <mergeCell ref="C5:D5"/>
    <mergeCell ref="L7:Q7"/>
    <mergeCell ref="M15:M16"/>
    <mergeCell ref="N15:N16"/>
    <mergeCell ref="O15:O16"/>
    <mergeCell ref="P15:P16"/>
    <mergeCell ref="M17:M18"/>
    <mergeCell ref="N17:N18"/>
    <mergeCell ref="O17:O18"/>
    <mergeCell ref="P17:P18"/>
    <mergeCell ref="M13:P13"/>
    <mergeCell ref="M22:P22"/>
    <mergeCell ref="M26:M27"/>
    <mergeCell ref="M24:M25"/>
    <mergeCell ref="N24:N25"/>
    <mergeCell ref="O24:O25"/>
    <mergeCell ref="P24:P25"/>
    <mergeCell ref="N26:N27"/>
    <mergeCell ref="O26:O27"/>
    <mergeCell ref="P26:P27"/>
    <mergeCell ref="M30:M31"/>
    <mergeCell ref="N30:N31"/>
    <mergeCell ref="O30:O31"/>
    <mergeCell ref="P30:P31"/>
    <mergeCell ref="M32:M33"/>
    <mergeCell ref="N32:N33"/>
    <mergeCell ref="O32:O33"/>
    <mergeCell ref="P32:P33"/>
    <mergeCell ref="M28:M29"/>
    <mergeCell ref="N28:N29"/>
    <mergeCell ref="O28:O29"/>
    <mergeCell ref="P28:P29"/>
    <mergeCell ref="M51:P53"/>
    <mergeCell ref="M54:P56"/>
    <mergeCell ref="M57:P58"/>
    <mergeCell ref="M61:P61"/>
    <mergeCell ref="M35:P35"/>
    <mergeCell ref="M37:P37"/>
    <mergeCell ref="M38:P38"/>
    <mergeCell ref="M42:P42"/>
    <mergeCell ref="M43:P43"/>
    <mergeCell ref="M50:O50"/>
    <mergeCell ref="M59:P60"/>
    <mergeCell ref="M47:P47"/>
    <mergeCell ref="M48:P48"/>
    <mergeCell ref="M36:P36"/>
    <mergeCell ref="M46:P46"/>
  </mergeCells>
  <printOptions horizontalCentered="1"/>
  <pageMargins left="0.17" right="0.16" top="0.18" bottom="0.23" header="0.17" footer="0.17"/>
  <pageSetup paperSize="9" scale="68" orientation="landscape" horizontalDpi="300" verticalDpi="300" r:id="rId1"/>
  <rowBreaks count="1" manualBreakCount="1">
    <brk id="33"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W36"/>
  <sheetViews>
    <sheetView showGridLines="0" view="pageLayout" topLeftCell="K13" zoomScaleNormal="90" workbookViewId="0">
      <selection activeCell="W26" sqref="W26"/>
    </sheetView>
  </sheetViews>
  <sheetFormatPr defaultColWidth="10.28515625" defaultRowHeight="16.5" x14ac:dyDescent="0.25"/>
  <cols>
    <col min="1" max="1" width="4.140625" style="89" customWidth="1"/>
    <col min="2" max="2" width="17.42578125" style="89" customWidth="1"/>
    <col min="3" max="3" width="7.42578125" style="89" customWidth="1"/>
    <col min="4" max="4" width="8.85546875" style="89" customWidth="1"/>
    <col min="5" max="5" width="8.28515625" style="89" customWidth="1"/>
    <col min="6" max="6" width="6.85546875" style="89" customWidth="1"/>
    <col min="7" max="7" width="8.85546875" style="89" customWidth="1"/>
    <col min="8" max="8" width="7.7109375" style="89" customWidth="1"/>
    <col min="9" max="9" width="6.5703125" style="89" customWidth="1"/>
    <col min="10" max="10" width="9" style="89" customWidth="1"/>
    <col min="11" max="11" width="7.42578125" style="89" customWidth="1"/>
    <col min="12" max="12" width="6.140625" style="89" customWidth="1"/>
    <col min="13" max="13" width="8.85546875" style="89" customWidth="1"/>
    <col min="14" max="14" width="7.140625" style="89" customWidth="1"/>
    <col min="15" max="15" width="6.42578125" style="89" customWidth="1"/>
    <col min="16" max="16" width="9" style="89" customWidth="1"/>
    <col min="17" max="17" width="7.5703125" style="89" customWidth="1"/>
    <col min="18" max="18" width="7" style="89" customWidth="1"/>
    <col min="19" max="19" width="8.42578125" style="89" customWidth="1"/>
    <col min="20" max="20" width="8.85546875" style="89" customWidth="1"/>
    <col min="21" max="21" width="7.28515625" style="89" customWidth="1"/>
    <col min="22" max="22" width="9" style="89" customWidth="1"/>
    <col min="23" max="23" width="9.140625" style="89" customWidth="1"/>
    <col min="24" max="16384" width="10.28515625" style="89"/>
  </cols>
  <sheetData>
    <row r="1" spans="1:23" ht="23.25" customHeight="1" x14ac:dyDescent="0.35">
      <c r="A1" s="896" t="s">
        <v>255</v>
      </c>
      <c r="B1" s="896"/>
      <c r="C1" s="896"/>
      <c r="D1" s="896"/>
      <c r="E1" s="896"/>
      <c r="F1" s="896"/>
      <c r="G1" s="896"/>
      <c r="H1" s="896"/>
      <c r="I1" s="896"/>
      <c r="J1" s="896"/>
      <c r="K1" s="896"/>
      <c r="L1" s="896"/>
      <c r="M1" s="896"/>
      <c r="N1" s="896"/>
      <c r="O1" s="896"/>
      <c r="P1" s="896"/>
      <c r="Q1" s="896"/>
      <c r="R1" s="896"/>
      <c r="S1" s="896"/>
      <c r="T1" s="896"/>
      <c r="U1" s="896"/>
      <c r="V1" s="896"/>
      <c r="W1" s="896"/>
    </row>
    <row r="2" spans="1:23" ht="24" customHeight="1" x14ac:dyDescent="0.35">
      <c r="A2" s="1046" t="s">
        <v>256</v>
      </c>
      <c r="B2" s="1046"/>
      <c r="C2" s="1046"/>
      <c r="D2" s="1046"/>
      <c r="E2" s="1046"/>
      <c r="F2" s="1046"/>
      <c r="G2" s="1046"/>
      <c r="H2" s="1046"/>
      <c r="I2" s="1046"/>
      <c r="J2" s="1046"/>
      <c r="K2" s="1046"/>
      <c r="L2" s="1046"/>
      <c r="M2" s="1046"/>
      <c r="N2" s="1046"/>
      <c r="O2" s="1046"/>
      <c r="P2" s="1046"/>
      <c r="Q2" s="1046"/>
      <c r="R2" s="1046"/>
      <c r="S2" s="1046"/>
      <c r="T2" s="1046"/>
      <c r="U2" s="1046"/>
      <c r="V2" s="1046"/>
      <c r="W2" s="1046"/>
    </row>
    <row r="3" spans="1:23" ht="13.5" customHeight="1" x14ac:dyDescent="0.25">
      <c r="A3" s="1041" t="s">
        <v>257</v>
      </c>
      <c r="B3" s="1041"/>
      <c r="C3" s="1041"/>
      <c r="D3" s="1041"/>
      <c r="E3" s="1041"/>
      <c r="F3" s="1041"/>
      <c r="G3" s="1041"/>
      <c r="H3" s="1041"/>
      <c r="I3" s="1041"/>
      <c r="J3" s="1041"/>
      <c r="K3" s="1041"/>
      <c r="L3" s="1041"/>
      <c r="M3" s="1041"/>
      <c r="N3" s="1041"/>
      <c r="O3" s="1041"/>
      <c r="P3" s="1041"/>
      <c r="Q3" s="1041"/>
      <c r="R3" s="1041"/>
      <c r="S3" s="1041"/>
      <c r="T3" s="1041"/>
      <c r="U3" s="1041"/>
      <c r="V3" s="1041"/>
      <c r="W3" s="1041"/>
    </row>
    <row r="4" spans="1:23" ht="13.5" customHeight="1" x14ac:dyDescent="0.25">
      <c r="A4" s="1041"/>
      <c r="B4" s="1041"/>
      <c r="C4" s="1041"/>
      <c r="D4" s="1041"/>
      <c r="E4" s="1041"/>
      <c r="F4" s="1041"/>
      <c r="G4" s="1041"/>
      <c r="H4" s="1041"/>
      <c r="I4" s="1041"/>
      <c r="J4" s="1041"/>
      <c r="K4" s="1041"/>
      <c r="L4" s="1041"/>
      <c r="M4" s="1041"/>
      <c r="N4" s="1041"/>
      <c r="O4" s="1041"/>
      <c r="P4" s="1041"/>
      <c r="Q4" s="1041"/>
      <c r="R4" s="1041"/>
      <c r="S4" s="1041"/>
      <c r="T4" s="1041"/>
      <c r="U4" s="1041"/>
      <c r="V4" s="1041"/>
      <c r="W4" s="1041"/>
    </row>
    <row r="5" spans="1:23" ht="25.5" customHeight="1" x14ac:dyDescent="0.3">
      <c r="A5" s="180"/>
      <c r="B5" s="850" t="s">
        <v>284</v>
      </c>
      <c r="C5" s="850"/>
      <c r="D5" s="1063"/>
      <c r="E5" s="846">
        <v>305336</v>
      </c>
      <c r="F5" s="847"/>
      <c r="G5" s="848"/>
      <c r="H5" s="893" t="s">
        <v>167</v>
      </c>
      <c r="I5" s="893"/>
      <c r="J5" s="846" t="s">
        <v>377</v>
      </c>
      <c r="K5" s="847"/>
      <c r="L5" s="848"/>
      <c r="M5" s="893" t="s">
        <v>168</v>
      </c>
      <c r="N5" s="893"/>
      <c r="O5" s="846" t="s">
        <v>358</v>
      </c>
      <c r="P5" s="847"/>
      <c r="Q5" s="847"/>
      <c r="R5" s="847"/>
      <c r="S5" s="848"/>
      <c r="T5" s="206"/>
      <c r="U5" s="206"/>
      <c r="V5" s="206"/>
      <c r="W5" s="206"/>
    </row>
    <row r="6" spans="1:23" ht="6.75" customHeight="1" x14ac:dyDescent="0.3">
      <c r="A6" s="180"/>
      <c r="B6" s="206"/>
      <c r="C6" s="206"/>
      <c r="D6" s="206"/>
      <c r="E6" s="206"/>
      <c r="F6" s="206"/>
      <c r="G6" s="206"/>
      <c r="H6" s="206"/>
      <c r="I6" s="206"/>
      <c r="J6" s="206"/>
      <c r="K6" s="206"/>
      <c r="L6" s="206"/>
      <c r="M6" s="206"/>
      <c r="N6" s="206"/>
      <c r="O6" s="206"/>
      <c r="P6" s="206"/>
      <c r="Q6" s="206"/>
      <c r="R6" s="206"/>
      <c r="S6" s="206"/>
      <c r="T6" s="206"/>
      <c r="U6" s="206"/>
      <c r="V6" s="206"/>
      <c r="W6" s="206"/>
    </row>
    <row r="7" spans="1:23" ht="33" customHeight="1" x14ac:dyDescent="0.25">
      <c r="A7" s="133"/>
      <c r="B7" s="893" t="s">
        <v>171</v>
      </c>
      <c r="C7" s="893"/>
      <c r="D7" s="1051" t="s">
        <v>374</v>
      </c>
      <c r="E7" s="1052"/>
      <c r="F7" s="1052"/>
      <c r="G7" s="1052"/>
      <c r="H7" s="1052"/>
      <c r="I7" s="1052"/>
      <c r="J7" s="1052"/>
      <c r="K7" s="1052"/>
      <c r="L7" s="1053"/>
      <c r="M7" s="893" t="s">
        <v>169</v>
      </c>
      <c r="N7" s="893"/>
      <c r="O7" s="999" t="s">
        <v>300</v>
      </c>
      <c r="P7" s="1000"/>
      <c r="Q7" s="1000"/>
      <c r="R7" s="1000"/>
      <c r="S7" s="1001"/>
      <c r="T7" s="996" t="s">
        <v>166</v>
      </c>
      <c r="U7" s="894"/>
      <c r="V7" s="887" t="s">
        <v>445</v>
      </c>
      <c r="W7" s="888"/>
    </row>
    <row r="8" spans="1:23" ht="8.25" customHeight="1" thickBot="1" x14ac:dyDescent="0.3"/>
    <row r="9" spans="1:23" ht="59.25" customHeight="1" thickBot="1" x14ac:dyDescent="0.3">
      <c r="A9" s="1059" t="s">
        <v>38</v>
      </c>
      <c r="B9" s="1060"/>
      <c r="C9" s="1047" t="s">
        <v>71</v>
      </c>
      <c r="D9" s="1048"/>
      <c r="E9" s="1048"/>
      <c r="F9" s="1054" t="s">
        <v>72</v>
      </c>
      <c r="G9" s="1055"/>
      <c r="H9" s="1056"/>
      <c r="I9" s="866" t="s">
        <v>595</v>
      </c>
      <c r="J9" s="867"/>
      <c r="K9" s="868"/>
      <c r="L9" s="866" t="s">
        <v>596</v>
      </c>
      <c r="M9" s="867"/>
      <c r="N9" s="868"/>
      <c r="O9" s="1054" t="s">
        <v>73</v>
      </c>
      <c r="P9" s="1055"/>
      <c r="Q9" s="1056"/>
      <c r="R9" s="1057" t="s">
        <v>74</v>
      </c>
      <c r="S9" s="1055"/>
      <c r="T9" s="1058"/>
      <c r="U9" s="1054" t="s">
        <v>3</v>
      </c>
      <c r="V9" s="1055"/>
      <c r="W9" s="1056"/>
    </row>
    <row r="10" spans="1:23" s="244" customFormat="1" ht="25.5" customHeight="1" thickBot="1" x14ac:dyDescent="0.3">
      <c r="A10" s="1061"/>
      <c r="B10" s="1062"/>
      <c r="C10" s="248" t="s">
        <v>6</v>
      </c>
      <c r="D10" s="249" t="s">
        <v>15</v>
      </c>
      <c r="E10" s="250" t="s">
        <v>3</v>
      </c>
      <c r="F10" s="248" t="s">
        <v>6</v>
      </c>
      <c r="G10" s="249" t="s">
        <v>15</v>
      </c>
      <c r="H10" s="251" t="s">
        <v>3</v>
      </c>
      <c r="I10" s="248" t="s">
        <v>6</v>
      </c>
      <c r="J10" s="249" t="s">
        <v>15</v>
      </c>
      <c r="K10" s="251" t="s">
        <v>3</v>
      </c>
      <c r="L10" s="252" t="s">
        <v>6</v>
      </c>
      <c r="M10" s="249" t="s">
        <v>15</v>
      </c>
      <c r="N10" s="250" t="s">
        <v>3</v>
      </c>
      <c r="O10" s="248" t="s">
        <v>6</v>
      </c>
      <c r="P10" s="249" t="s">
        <v>15</v>
      </c>
      <c r="Q10" s="251" t="s">
        <v>3</v>
      </c>
      <c r="R10" s="252" t="s">
        <v>6</v>
      </c>
      <c r="S10" s="249" t="s">
        <v>15</v>
      </c>
      <c r="T10" s="250" t="s">
        <v>3</v>
      </c>
      <c r="U10" s="248" t="s">
        <v>6</v>
      </c>
      <c r="V10" s="249" t="s">
        <v>15</v>
      </c>
      <c r="W10" s="251" t="s">
        <v>3</v>
      </c>
    </row>
    <row r="11" spans="1:23" ht="25.5" customHeight="1" x14ac:dyDescent="0.25">
      <c r="A11" s="1049" t="s">
        <v>76</v>
      </c>
      <c r="B11" s="1050"/>
      <c r="C11" s="254">
        <v>690</v>
      </c>
      <c r="D11" s="254">
        <v>728</v>
      </c>
      <c r="E11" s="254">
        <v>1418</v>
      </c>
      <c r="F11" s="254">
        <v>621</v>
      </c>
      <c r="G11" s="254">
        <v>683</v>
      </c>
      <c r="H11" s="254">
        <v>1304</v>
      </c>
      <c r="I11" s="254">
        <v>573</v>
      </c>
      <c r="J11" s="254">
        <v>641</v>
      </c>
      <c r="K11" s="254">
        <v>1214</v>
      </c>
      <c r="L11" s="254">
        <v>584</v>
      </c>
      <c r="M11" s="254">
        <v>664</v>
      </c>
      <c r="N11" s="254">
        <v>1248</v>
      </c>
      <c r="O11" s="254"/>
      <c r="P11" s="254"/>
      <c r="Q11" s="254"/>
      <c r="R11" s="245"/>
      <c r="S11" s="245"/>
      <c r="T11" s="245"/>
      <c r="U11" s="245">
        <v>2468</v>
      </c>
      <c r="V11" s="245">
        <v>2716</v>
      </c>
      <c r="W11" s="246">
        <v>5184</v>
      </c>
    </row>
    <row r="12" spans="1:23" ht="26.25" customHeight="1" x14ac:dyDescent="0.25">
      <c r="A12" s="1042" t="s">
        <v>184</v>
      </c>
      <c r="B12" s="1043"/>
      <c r="C12" s="243">
        <v>0</v>
      </c>
      <c r="D12" s="243">
        <v>1</v>
      </c>
      <c r="E12" s="243">
        <v>1</v>
      </c>
      <c r="F12" s="243">
        <v>2</v>
      </c>
      <c r="G12" s="243">
        <v>8</v>
      </c>
      <c r="H12" s="243">
        <v>10</v>
      </c>
      <c r="I12" s="243"/>
      <c r="J12" s="243"/>
      <c r="K12" s="243"/>
      <c r="L12" s="243"/>
      <c r="M12" s="243"/>
      <c r="N12" s="243"/>
      <c r="O12" s="243"/>
      <c r="P12" s="243"/>
      <c r="Q12" s="243"/>
      <c r="R12" s="243"/>
      <c r="S12" s="243"/>
      <c r="T12" s="243"/>
      <c r="U12" s="243">
        <v>2</v>
      </c>
      <c r="V12" s="243">
        <v>9</v>
      </c>
      <c r="W12" s="255">
        <v>11</v>
      </c>
    </row>
    <row r="13" spans="1:23" ht="26.25" customHeight="1" x14ac:dyDescent="0.25">
      <c r="A13" s="1042" t="s">
        <v>77</v>
      </c>
      <c r="B13" s="1043"/>
      <c r="C13" s="243">
        <v>64</v>
      </c>
      <c r="D13" s="243">
        <v>24</v>
      </c>
      <c r="E13" s="243">
        <v>88</v>
      </c>
      <c r="F13" s="243">
        <v>88</v>
      </c>
      <c r="G13" s="243">
        <v>44</v>
      </c>
      <c r="H13" s="243">
        <v>132</v>
      </c>
      <c r="I13" s="243">
        <v>101</v>
      </c>
      <c r="J13" s="243">
        <v>49</v>
      </c>
      <c r="K13" s="243">
        <v>150</v>
      </c>
      <c r="L13" s="243">
        <v>33</v>
      </c>
      <c r="M13" s="243">
        <v>18</v>
      </c>
      <c r="N13" s="243">
        <v>51</v>
      </c>
      <c r="O13" s="243"/>
      <c r="P13" s="243"/>
      <c r="Q13" s="243"/>
      <c r="R13" s="243"/>
      <c r="S13" s="243"/>
      <c r="T13" s="243"/>
      <c r="U13" s="243">
        <v>286</v>
      </c>
      <c r="V13" s="243">
        <v>135</v>
      </c>
      <c r="W13" s="255">
        <v>421</v>
      </c>
    </row>
    <row r="14" spans="1:23" ht="21.75" customHeight="1" x14ac:dyDescent="0.25">
      <c r="A14" s="256" t="s">
        <v>137</v>
      </c>
      <c r="B14" s="253"/>
      <c r="C14" s="239" t="s">
        <v>6</v>
      </c>
      <c r="D14" s="239" t="s">
        <v>15</v>
      </c>
      <c r="E14" s="239" t="s">
        <v>3</v>
      </c>
      <c r="F14" s="239" t="s">
        <v>6</v>
      </c>
      <c r="G14" s="239" t="s">
        <v>15</v>
      </c>
      <c r="H14" s="239" t="s">
        <v>3</v>
      </c>
      <c r="I14" s="239" t="s">
        <v>6</v>
      </c>
      <c r="J14" s="239" t="s">
        <v>15</v>
      </c>
      <c r="K14" s="239" t="s">
        <v>3</v>
      </c>
      <c r="L14" s="239" t="s">
        <v>6</v>
      </c>
      <c r="M14" s="239" t="s">
        <v>15</v>
      </c>
      <c r="N14" s="239" t="s">
        <v>3</v>
      </c>
      <c r="O14" s="239" t="s">
        <v>6</v>
      </c>
      <c r="P14" s="239" t="s">
        <v>15</v>
      </c>
      <c r="Q14" s="239" t="s">
        <v>3</v>
      </c>
      <c r="R14" s="239" t="s">
        <v>6</v>
      </c>
      <c r="S14" s="239" t="s">
        <v>15</v>
      </c>
      <c r="T14" s="239" t="s">
        <v>3</v>
      </c>
      <c r="U14" s="239" t="s">
        <v>6</v>
      </c>
      <c r="V14" s="239" t="s">
        <v>15</v>
      </c>
      <c r="W14" s="241" t="s">
        <v>3</v>
      </c>
    </row>
    <row r="15" spans="1:23" ht="15" customHeight="1" x14ac:dyDescent="0.25">
      <c r="A15" s="1039" t="s">
        <v>258</v>
      </c>
      <c r="B15" s="1040"/>
      <c r="C15" s="752">
        <v>66</v>
      </c>
      <c r="D15" s="752">
        <v>25</v>
      </c>
      <c r="E15" s="752">
        <v>91</v>
      </c>
      <c r="F15" s="752">
        <v>90</v>
      </c>
      <c r="G15" s="752">
        <v>46</v>
      </c>
      <c r="H15" s="752">
        <v>136</v>
      </c>
      <c r="I15" s="752">
        <v>103</v>
      </c>
      <c r="J15" s="752">
        <v>47</v>
      </c>
      <c r="K15" s="752">
        <v>150</v>
      </c>
      <c r="L15" s="752">
        <v>32</v>
      </c>
      <c r="M15" s="752">
        <v>16</v>
      </c>
      <c r="N15" s="752">
        <v>48</v>
      </c>
      <c r="O15" s="752"/>
      <c r="P15" s="752"/>
      <c r="Q15" s="752"/>
      <c r="R15" s="752"/>
      <c r="S15" s="752"/>
      <c r="T15" s="752"/>
      <c r="U15" s="752">
        <v>291</v>
      </c>
      <c r="V15" s="752">
        <v>134</v>
      </c>
      <c r="W15" s="754">
        <v>425</v>
      </c>
    </row>
    <row r="16" spans="1:23" ht="21" customHeight="1" x14ac:dyDescent="0.25">
      <c r="A16" s="1039"/>
      <c r="B16" s="1040"/>
      <c r="C16" s="752"/>
      <c r="D16" s="752"/>
      <c r="E16" s="752"/>
      <c r="F16" s="752"/>
      <c r="G16" s="752"/>
      <c r="H16" s="752"/>
      <c r="I16" s="752"/>
      <c r="J16" s="752"/>
      <c r="K16" s="752"/>
      <c r="L16" s="752"/>
      <c r="M16" s="752"/>
      <c r="N16" s="752"/>
      <c r="O16" s="752"/>
      <c r="P16" s="752"/>
      <c r="Q16" s="752"/>
      <c r="R16" s="752"/>
      <c r="S16" s="752"/>
      <c r="T16" s="752"/>
      <c r="U16" s="752"/>
      <c r="V16" s="752"/>
      <c r="W16" s="754"/>
    </row>
    <row r="17" spans="1:23" x14ac:dyDescent="0.25">
      <c r="A17" s="1039" t="s">
        <v>261</v>
      </c>
      <c r="B17" s="1040"/>
      <c r="C17" s="752">
        <v>426</v>
      </c>
      <c r="D17" s="752">
        <v>204</v>
      </c>
      <c r="E17" s="752">
        <v>630</v>
      </c>
      <c r="F17" s="752">
        <v>343</v>
      </c>
      <c r="G17" s="752">
        <v>176</v>
      </c>
      <c r="H17" s="752">
        <v>519</v>
      </c>
      <c r="I17" s="752">
        <v>268</v>
      </c>
      <c r="J17" s="752">
        <v>193</v>
      </c>
      <c r="K17" s="752">
        <v>461</v>
      </c>
      <c r="L17" s="752">
        <v>242</v>
      </c>
      <c r="M17" s="752">
        <v>110</v>
      </c>
      <c r="N17" s="752">
        <v>352</v>
      </c>
      <c r="O17" s="752"/>
      <c r="P17" s="752"/>
      <c r="Q17" s="752"/>
      <c r="R17" s="752"/>
      <c r="S17" s="752"/>
      <c r="T17" s="752"/>
      <c r="U17" s="752">
        <v>1279</v>
      </c>
      <c r="V17" s="752">
        <v>683</v>
      </c>
      <c r="W17" s="754">
        <v>1962</v>
      </c>
    </row>
    <row r="18" spans="1:23" ht="23.25" customHeight="1" x14ac:dyDescent="0.25">
      <c r="A18" s="1039"/>
      <c r="B18" s="1040"/>
      <c r="C18" s="752"/>
      <c r="D18" s="752"/>
      <c r="E18" s="752"/>
      <c r="F18" s="752"/>
      <c r="G18" s="752"/>
      <c r="H18" s="752"/>
      <c r="I18" s="752"/>
      <c r="J18" s="752"/>
      <c r="K18" s="752"/>
      <c r="L18" s="752"/>
      <c r="M18" s="752"/>
      <c r="N18" s="752"/>
      <c r="O18" s="752"/>
      <c r="P18" s="752"/>
      <c r="Q18" s="752"/>
      <c r="R18" s="752"/>
      <c r="S18" s="752"/>
      <c r="T18" s="752"/>
      <c r="U18" s="752"/>
      <c r="V18" s="752"/>
      <c r="W18" s="754"/>
    </row>
    <row r="19" spans="1:23" x14ac:dyDescent="0.25">
      <c r="A19" s="1039" t="s">
        <v>79</v>
      </c>
      <c r="B19" s="1040"/>
      <c r="C19" s="752">
        <v>187</v>
      </c>
      <c r="D19" s="752">
        <v>334</v>
      </c>
      <c r="E19" s="752">
        <v>521</v>
      </c>
      <c r="F19" s="752">
        <v>198</v>
      </c>
      <c r="G19" s="752">
        <v>312</v>
      </c>
      <c r="H19" s="752">
        <v>510</v>
      </c>
      <c r="I19" s="752">
        <v>226</v>
      </c>
      <c r="J19" s="752">
        <v>246</v>
      </c>
      <c r="K19" s="752">
        <v>472</v>
      </c>
      <c r="L19" s="752">
        <v>228</v>
      </c>
      <c r="M19" s="752">
        <v>313</v>
      </c>
      <c r="N19" s="752">
        <v>541</v>
      </c>
      <c r="O19" s="752"/>
      <c r="P19" s="752"/>
      <c r="Q19" s="752"/>
      <c r="R19" s="752"/>
      <c r="S19" s="752"/>
      <c r="T19" s="752"/>
      <c r="U19" s="752">
        <v>839</v>
      </c>
      <c r="V19" s="752">
        <v>1205</v>
      </c>
      <c r="W19" s="754">
        <v>2044</v>
      </c>
    </row>
    <row r="20" spans="1:23" x14ac:dyDescent="0.25">
      <c r="A20" s="1039"/>
      <c r="B20" s="1040"/>
      <c r="C20" s="752"/>
      <c r="D20" s="752"/>
      <c r="E20" s="752"/>
      <c r="F20" s="752"/>
      <c r="G20" s="752"/>
      <c r="H20" s="752"/>
      <c r="I20" s="752"/>
      <c r="J20" s="752"/>
      <c r="K20" s="752"/>
      <c r="L20" s="752"/>
      <c r="M20" s="752"/>
      <c r="N20" s="752"/>
      <c r="O20" s="752"/>
      <c r="P20" s="752"/>
      <c r="Q20" s="752"/>
      <c r="R20" s="752"/>
      <c r="S20" s="752"/>
      <c r="T20" s="752"/>
      <c r="U20" s="752"/>
      <c r="V20" s="752"/>
      <c r="W20" s="754"/>
    </row>
    <row r="21" spans="1:23" ht="26.25" customHeight="1" x14ac:dyDescent="0.25">
      <c r="A21" s="1039"/>
      <c r="B21" s="1040"/>
      <c r="C21" s="752"/>
      <c r="D21" s="752"/>
      <c r="E21" s="752"/>
      <c r="F21" s="752"/>
      <c r="G21" s="752"/>
      <c r="H21" s="752"/>
      <c r="I21" s="752"/>
      <c r="J21" s="752"/>
      <c r="K21" s="752"/>
      <c r="L21" s="752"/>
      <c r="M21" s="752"/>
      <c r="N21" s="752"/>
      <c r="O21" s="752"/>
      <c r="P21" s="752"/>
      <c r="Q21" s="752"/>
      <c r="R21" s="752"/>
      <c r="S21" s="752"/>
      <c r="T21" s="752"/>
      <c r="U21" s="752"/>
      <c r="V21" s="752"/>
      <c r="W21" s="754"/>
    </row>
    <row r="22" spans="1:23" x14ac:dyDescent="0.25">
      <c r="A22" s="1039" t="s">
        <v>259</v>
      </c>
      <c r="B22" s="1040"/>
      <c r="C22" s="752">
        <v>66</v>
      </c>
      <c r="D22" s="752">
        <v>157</v>
      </c>
      <c r="E22" s="752">
        <v>223</v>
      </c>
      <c r="F22" s="752">
        <v>64</v>
      </c>
      <c r="G22" s="752">
        <v>168</v>
      </c>
      <c r="H22" s="752">
        <v>232</v>
      </c>
      <c r="I22" s="752">
        <v>73</v>
      </c>
      <c r="J22" s="752">
        <v>168</v>
      </c>
      <c r="K22" s="752">
        <v>241</v>
      </c>
      <c r="L22" s="752">
        <v>82</v>
      </c>
      <c r="M22" s="752">
        <v>195</v>
      </c>
      <c r="N22" s="752">
        <v>277</v>
      </c>
      <c r="O22" s="752"/>
      <c r="P22" s="752"/>
      <c r="Q22" s="752"/>
      <c r="R22" s="752"/>
      <c r="S22" s="752"/>
      <c r="T22" s="752"/>
      <c r="U22" s="752">
        <v>285</v>
      </c>
      <c r="V22" s="752">
        <v>688</v>
      </c>
      <c r="W22" s="754">
        <v>973</v>
      </c>
    </row>
    <row r="23" spans="1:23" ht="27" customHeight="1" x14ac:dyDescent="0.25">
      <c r="A23" s="1039"/>
      <c r="B23" s="1040"/>
      <c r="C23" s="752"/>
      <c r="D23" s="752"/>
      <c r="E23" s="752"/>
      <c r="F23" s="752"/>
      <c r="G23" s="752"/>
      <c r="H23" s="752"/>
      <c r="I23" s="752"/>
      <c r="J23" s="752"/>
      <c r="K23" s="752"/>
      <c r="L23" s="752"/>
      <c r="M23" s="752"/>
      <c r="N23" s="752"/>
      <c r="O23" s="752"/>
      <c r="P23" s="752"/>
      <c r="Q23" s="752"/>
      <c r="R23" s="752"/>
      <c r="S23" s="752"/>
      <c r="T23" s="752"/>
      <c r="U23" s="752"/>
      <c r="V23" s="752"/>
      <c r="W23" s="754"/>
    </row>
    <row r="24" spans="1:23" x14ac:dyDescent="0.25">
      <c r="A24" s="1039" t="s">
        <v>260</v>
      </c>
      <c r="B24" s="1040"/>
      <c r="C24" s="752">
        <v>9</v>
      </c>
      <c r="D24" s="752">
        <v>32</v>
      </c>
      <c r="E24" s="752">
        <v>41</v>
      </c>
      <c r="F24" s="752">
        <v>13</v>
      </c>
      <c r="G24" s="752">
        <v>26</v>
      </c>
      <c r="H24" s="752">
        <v>39</v>
      </c>
      <c r="I24" s="752">
        <v>15</v>
      </c>
      <c r="J24" s="752">
        <v>25</v>
      </c>
      <c r="K24" s="752">
        <v>40</v>
      </c>
      <c r="L24" s="752">
        <v>33</v>
      </c>
      <c r="M24" s="752">
        <v>48</v>
      </c>
      <c r="N24" s="752">
        <v>81</v>
      </c>
      <c r="O24" s="752"/>
      <c r="P24" s="752"/>
      <c r="Q24" s="752"/>
      <c r="R24" s="752"/>
      <c r="S24" s="752"/>
      <c r="T24" s="752"/>
      <c r="U24" s="752">
        <v>70</v>
      </c>
      <c r="V24" s="752">
        <v>131</v>
      </c>
      <c r="W24" s="754">
        <v>201</v>
      </c>
    </row>
    <row r="25" spans="1:23" ht="28.5" customHeight="1" x14ac:dyDescent="0.25">
      <c r="A25" s="1039"/>
      <c r="B25" s="1040"/>
      <c r="C25" s="752"/>
      <c r="D25" s="752"/>
      <c r="E25" s="752"/>
      <c r="F25" s="752"/>
      <c r="G25" s="752"/>
      <c r="H25" s="752"/>
      <c r="I25" s="752"/>
      <c r="J25" s="752"/>
      <c r="K25" s="752"/>
      <c r="L25" s="752"/>
      <c r="M25" s="752"/>
      <c r="N25" s="752"/>
      <c r="O25" s="752"/>
      <c r="P25" s="752"/>
      <c r="Q25" s="752"/>
      <c r="R25" s="752"/>
      <c r="S25" s="752"/>
      <c r="T25" s="752"/>
      <c r="U25" s="752"/>
      <c r="V25" s="752"/>
      <c r="W25" s="754"/>
    </row>
    <row r="26" spans="1:23" ht="36" customHeight="1" thickBot="1" x14ac:dyDescent="0.3">
      <c r="A26" s="1044" t="s">
        <v>3</v>
      </c>
      <c r="B26" s="1045"/>
      <c r="C26" s="240">
        <v>754</v>
      </c>
      <c r="D26" s="240">
        <v>752</v>
      </c>
      <c r="E26" s="240">
        <v>1506</v>
      </c>
      <c r="F26" s="240">
        <v>708</v>
      </c>
      <c r="G26" s="240">
        <v>728</v>
      </c>
      <c r="H26" s="240">
        <v>1436</v>
      </c>
      <c r="I26" s="240">
        <v>685</v>
      </c>
      <c r="J26" s="240">
        <v>679</v>
      </c>
      <c r="K26" s="240">
        <v>1364</v>
      </c>
      <c r="L26" s="240">
        <v>617</v>
      </c>
      <c r="M26" s="240">
        <v>682</v>
      </c>
      <c r="N26" s="240">
        <v>1299</v>
      </c>
      <c r="O26" s="240"/>
      <c r="P26" s="240"/>
      <c r="Q26" s="240"/>
      <c r="R26" s="240"/>
      <c r="S26" s="240"/>
      <c r="T26" s="240"/>
      <c r="U26" s="240">
        <v>2764</v>
      </c>
      <c r="V26" s="240">
        <v>2841</v>
      </c>
      <c r="W26" s="242">
        <v>5605</v>
      </c>
    </row>
    <row r="30" spans="1:23" x14ac:dyDescent="0.25">
      <c r="A30" s="89" t="s">
        <v>133</v>
      </c>
      <c r="C30" s="89" t="s">
        <v>446</v>
      </c>
      <c r="G30" s="89" t="s">
        <v>45</v>
      </c>
      <c r="J30" s="89" t="s">
        <v>447</v>
      </c>
      <c r="N30" s="89" t="s">
        <v>46</v>
      </c>
      <c r="P30" s="769" t="s">
        <v>448</v>
      </c>
      <c r="Q30" s="769"/>
      <c r="R30" s="769"/>
      <c r="S30" s="769"/>
      <c r="T30" s="769"/>
      <c r="U30" s="769"/>
    </row>
    <row r="31" spans="1:23" x14ac:dyDescent="0.25">
      <c r="C31" s="40"/>
      <c r="D31" s="40" t="s">
        <v>47</v>
      </c>
      <c r="E31" s="40"/>
      <c r="J31" s="238" t="s">
        <v>218</v>
      </c>
      <c r="K31" s="40"/>
      <c r="L31" s="40"/>
      <c r="P31" s="40"/>
      <c r="Q31" s="40" t="s">
        <v>48</v>
      </c>
      <c r="R31" s="40"/>
      <c r="S31" s="40"/>
      <c r="T31" s="40"/>
      <c r="U31" s="40"/>
    </row>
    <row r="32" spans="1:23" x14ac:dyDescent="0.25">
      <c r="A32" s="86" t="s">
        <v>53</v>
      </c>
    </row>
    <row r="33" spans="2:23" ht="15.75" customHeight="1" x14ac:dyDescent="0.25">
      <c r="B33" s="968" t="s">
        <v>262</v>
      </c>
      <c r="C33" s="968"/>
      <c r="D33" s="968"/>
      <c r="E33" s="968"/>
      <c r="F33" s="968"/>
      <c r="G33" s="968"/>
      <c r="H33" s="968"/>
      <c r="I33" s="968"/>
      <c r="J33" s="968"/>
      <c r="K33" s="968"/>
      <c r="L33" s="968"/>
      <c r="M33" s="968"/>
      <c r="N33" s="968"/>
      <c r="O33" s="968"/>
      <c r="P33" s="968"/>
      <c r="Q33" s="968"/>
      <c r="R33" s="968"/>
      <c r="S33" s="968"/>
      <c r="T33" s="968"/>
      <c r="U33" s="968"/>
      <c r="V33" s="968"/>
      <c r="W33" s="968"/>
    </row>
    <row r="34" spans="2:23" ht="15.75" customHeight="1" x14ac:dyDescent="0.25">
      <c r="B34" s="146" t="s">
        <v>75</v>
      </c>
      <c r="C34" s="146"/>
      <c r="D34" s="146"/>
      <c r="E34" s="146"/>
      <c r="F34" s="146"/>
      <c r="G34" s="146"/>
      <c r="H34" s="146"/>
      <c r="I34" s="146"/>
      <c r="J34" s="146"/>
      <c r="K34" s="146"/>
      <c r="L34" s="146"/>
      <c r="M34" s="146"/>
      <c r="N34" s="146"/>
      <c r="O34" s="146"/>
      <c r="P34" s="146"/>
      <c r="Q34" s="146"/>
      <c r="R34" s="146"/>
      <c r="S34" s="146"/>
      <c r="T34" s="146"/>
      <c r="U34" s="146"/>
      <c r="V34" s="146"/>
      <c r="W34" s="146"/>
    </row>
    <row r="35" spans="2:23" x14ac:dyDescent="0.25">
      <c r="B35" s="89" t="s">
        <v>263</v>
      </c>
    </row>
    <row r="36" spans="2:23" x14ac:dyDescent="0.25">
      <c r="B36" s="89" t="s">
        <v>264</v>
      </c>
    </row>
  </sheetData>
  <mergeCells count="140">
    <mergeCell ref="A11:B11"/>
    <mergeCell ref="A13:B13"/>
    <mergeCell ref="T7:U7"/>
    <mergeCell ref="V7:W7"/>
    <mergeCell ref="O7:S7"/>
    <mergeCell ref="J5:L5"/>
    <mergeCell ref="D7:L7"/>
    <mergeCell ref="B7:C7"/>
    <mergeCell ref="H5:I5"/>
    <mergeCell ref="M5:N5"/>
    <mergeCell ref="O5:S5"/>
    <mergeCell ref="M7:N7"/>
    <mergeCell ref="F9:H9"/>
    <mergeCell ref="I9:K9"/>
    <mergeCell ref="L9:N9"/>
    <mergeCell ref="O9:Q9"/>
    <mergeCell ref="R9:T9"/>
    <mergeCell ref="U9:W9"/>
    <mergeCell ref="A9:B10"/>
    <mergeCell ref="E5:G5"/>
    <mergeCell ref="B5:D5"/>
    <mergeCell ref="A4:W4"/>
    <mergeCell ref="A1:W1"/>
    <mergeCell ref="A3:W3"/>
    <mergeCell ref="A12:B12"/>
    <mergeCell ref="A26:B26"/>
    <mergeCell ref="A15:B16"/>
    <mergeCell ref="C15:C16"/>
    <mergeCell ref="D15:D16"/>
    <mergeCell ref="E15:E16"/>
    <mergeCell ref="D17:D18"/>
    <mergeCell ref="E17:E18"/>
    <mergeCell ref="F17:F18"/>
    <mergeCell ref="G17:G18"/>
    <mergeCell ref="M17:M18"/>
    <mergeCell ref="U15:U16"/>
    <mergeCell ref="V15:V16"/>
    <mergeCell ref="T17:T18"/>
    <mergeCell ref="U17:U18"/>
    <mergeCell ref="V17:V18"/>
    <mergeCell ref="W17:W18"/>
    <mergeCell ref="A2:W2"/>
    <mergeCell ref="C9:E9"/>
    <mergeCell ref="W15:W16"/>
    <mergeCell ref="L15:L16"/>
    <mergeCell ref="M15:M16"/>
    <mergeCell ref="N15:N16"/>
    <mergeCell ref="O15:O16"/>
    <mergeCell ref="P15:P16"/>
    <mergeCell ref="Q15:Q16"/>
    <mergeCell ref="F15:F16"/>
    <mergeCell ref="G15:G16"/>
    <mergeCell ref="H15:H16"/>
    <mergeCell ref="I15:I16"/>
    <mergeCell ref="J15:J16"/>
    <mergeCell ref="K15:K16"/>
    <mergeCell ref="R15:R16"/>
    <mergeCell ref="S15:S16"/>
    <mergeCell ref="T15:T16"/>
    <mergeCell ref="T19:T21"/>
    <mergeCell ref="A19:B21"/>
    <mergeCell ref="C19:C21"/>
    <mergeCell ref="D19:D21"/>
    <mergeCell ref="E19:E21"/>
    <mergeCell ref="F19:F21"/>
    <mergeCell ref="G19:G21"/>
    <mergeCell ref="N17:N18"/>
    <mergeCell ref="O17:O18"/>
    <mergeCell ref="P17:P18"/>
    <mergeCell ref="H17:H18"/>
    <mergeCell ref="I17:I18"/>
    <mergeCell ref="J17:J18"/>
    <mergeCell ref="K17:K18"/>
    <mergeCell ref="L17:L18"/>
    <mergeCell ref="A17:B18"/>
    <mergeCell ref="C17:C18"/>
    <mergeCell ref="Q17:Q18"/>
    <mergeCell ref="R17:R18"/>
    <mergeCell ref="S17:S18"/>
    <mergeCell ref="M19:M21"/>
    <mergeCell ref="N22:N23"/>
    <mergeCell ref="O22:O23"/>
    <mergeCell ref="E24:E25"/>
    <mergeCell ref="F24:F25"/>
    <mergeCell ref="U19:U21"/>
    <mergeCell ref="V19:V21"/>
    <mergeCell ref="W19:W21"/>
    <mergeCell ref="A22:B23"/>
    <mergeCell ref="C22:C23"/>
    <mergeCell ref="D22:D23"/>
    <mergeCell ref="E22:E23"/>
    <mergeCell ref="F22:F23"/>
    <mergeCell ref="G22:G23"/>
    <mergeCell ref="N19:N21"/>
    <mergeCell ref="O19:O21"/>
    <mergeCell ref="P19:P21"/>
    <mergeCell ref="Q19:Q21"/>
    <mergeCell ref="R19:R21"/>
    <mergeCell ref="S19:S21"/>
    <mergeCell ref="H19:H21"/>
    <mergeCell ref="I19:I21"/>
    <mergeCell ref="J19:J21"/>
    <mergeCell ref="K19:K21"/>
    <mergeCell ref="L19:L21"/>
    <mergeCell ref="I22:I23"/>
    <mergeCell ref="J22:J23"/>
    <mergeCell ref="K22:K23"/>
    <mergeCell ref="L22:L23"/>
    <mergeCell ref="M22:M23"/>
    <mergeCell ref="G24:G25"/>
    <mergeCell ref="H24:H25"/>
    <mergeCell ref="I24:I25"/>
    <mergeCell ref="J24:J25"/>
    <mergeCell ref="K24:K25"/>
    <mergeCell ref="L24:L25"/>
    <mergeCell ref="M24:M25"/>
    <mergeCell ref="P30:U30"/>
    <mergeCell ref="B33:W33"/>
    <mergeCell ref="T22:T23"/>
    <mergeCell ref="U22:U23"/>
    <mergeCell ref="V22:V23"/>
    <mergeCell ref="T24:T25"/>
    <mergeCell ref="U24:U25"/>
    <mergeCell ref="V24:V25"/>
    <mergeCell ref="W24:W25"/>
    <mergeCell ref="N24:N25"/>
    <mergeCell ref="O24:O25"/>
    <mergeCell ref="P24:P25"/>
    <mergeCell ref="Q24:Q25"/>
    <mergeCell ref="R24:R25"/>
    <mergeCell ref="S24:S25"/>
    <mergeCell ref="W22:W23"/>
    <mergeCell ref="Q22:Q23"/>
    <mergeCell ref="R22:R23"/>
    <mergeCell ref="S22:S23"/>
    <mergeCell ref="A24:B25"/>
    <mergeCell ref="C24:C25"/>
    <mergeCell ref="D24:D25"/>
    <mergeCell ref="P22:P23"/>
    <mergeCell ref="H22:H23"/>
  </mergeCells>
  <pageMargins left="0.19" right="0.16" top="0.13" bottom="0.28999999999999998" header="0.23" footer="0.25"/>
  <pageSetup paperSize="9" scale="75"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67"/>
  <sheetViews>
    <sheetView showGridLines="0" view="pageLayout" topLeftCell="I38" zoomScale="110" zoomScaleNormal="40" zoomScaleSheetLayoutView="80" zoomScalePageLayoutView="110" workbookViewId="0">
      <selection activeCell="R38" sqref="R38:S45"/>
    </sheetView>
  </sheetViews>
  <sheetFormatPr defaultRowHeight="16.5" x14ac:dyDescent="0.3"/>
  <cols>
    <col min="1" max="1" width="9.28515625" style="17" customWidth="1"/>
    <col min="2" max="2" width="25.140625" style="17" customWidth="1"/>
    <col min="3" max="3" width="5.5703125" style="17" customWidth="1"/>
    <col min="4" max="4" width="8" style="17" customWidth="1"/>
    <col min="5" max="5" width="1" style="17" customWidth="1"/>
    <col min="6" max="6" width="12" style="17" customWidth="1"/>
    <col min="7" max="7" width="12.85546875" style="17" customWidth="1"/>
    <col min="8" max="8" width="13" style="17" customWidth="1"/>
    <col min="9" max="9" width="12.28515625" style="17" customWidth="1"/>
    <col min="10" max="10" width="1.42578125" style="17" customWidth="1"/>
    <col min="11" max="11" width="6.5703125" style="17" customWidth="1"/>
    <col min="12" max="12" width="3.7109375" style="17" customWidth="1"/>
    <col min="13" max="13" width="21" style="17" customWidth="1"/>
    <col min="14" max="16" width="8.28515625" style="17" customWidth="1"/>
    <col min="17" max="17" width="10.42578125" style="17" customWidth="1"/>
    <col min="18" max="18" width="8" style="17" customWidth="1"/>
    <col min="19" max="19" width="8.5703125" style="17" customWidth="1"/>
    <col min="20" max="16384" width="9.140625" style="17"/>
  </cols>
  <sheetData>
    <row r="1" spans="1:19" ht="27" x14ac:dyDescent="0.35">
      <c r="A1" s="1112" t="s">
        <v>157</v>
      </c>
      <c r="B1" s="1112"/>
      <c r="C1" s="1112"/>
      <c r="D1" s="1112"/>
      <c r="E1" s="1112"/>
      <c r="F1" s="1112"/>
      <c r="G1" s="1112"/>
      <c r="H1" s="1112"/>
      <c r="I1" s="1112"/>
      <c r="J1" s="1112"/>
      <c r="K1" s="1112"/>
      <c r="L1" s="1112"/>
      <c r="M1" s="1112"/>
      <c r="N1" s="1112"/>
      <c r="O1" s="1112"/>
      <c r="P1" s="1112"/>
      <c r="Q1" s="1112"/>
      <c r="R1" s="1112"/>
      <c r="S1" s="1112"/>
    </row>
    <row r="2" spans="1:19" ht="15" customHeight="1" x14ac:dyDescent="0.3">
      <c r="A2" s="1113" t="s">
        <v>265</v>
      </c>
      <c r="B2" s="1113"/>
      <c r="C2" s="1113"/>
      <c r="D2" s="1113"/>
      <c r="E2" s="1113"/>
      <c r="F2" s="1113"/>
      <c r="G2" s="1113"/>
      <c r="H2" s="1113"/>
      <c r="I2" s="1113"/>
      <c r="J2" s="1113"/>
      <c r="K2" s="1113"/>
      <c r="L2" s="1113"/>
      <c r="M2" s="1113"/>
      <c r="N2" s="1113"/>
      <c r="O2" s="1113"/>
      <c r="P2" s="1113"/>
      <c r="Q2" s="1113"/>
      <c r="R2" s="1113"/>
      <c r="S2" s="1113"/>
    </row>
    <row r="3" spans="1:19" ht="14.25" customHeight="1" x14ac:dyDescent="0.3">
      <c r="A3" s="1113" t="s">
        <v>164</v>
      </c>
      <c r="B3" s="1113"/>
      <c r="C3" s="1113"/>
      <c r="D3" s="1113"/>
      <c r="E3" s="1113"/>
      <c r="F3" s="1113"/>
      <c r="G3" s="1113"/>
      <c r="H3" s="1113"/>
      <c r="I3" s="1113"/>
      <c r="J3" s="1113"/>
      <c r="K3" s="1113"/>
      <c r="L3" s="1113"/>
      <c r="M3" s="1113"/>
      <c r="N3" s="1113"/>
      <c r="O3" s="1113"/>
      <c r="P3" s="1113"/>
      <c r="Q3" s="1113"/>
      <c r="R3" s="1113"/>
      <c r="S3" s="1113"/>
    </row>
    <row r="4" spans="1:19" ht="13.5" customHeight="1" x14ac:dyDescent="0.3">
      <c r="A4" s="181"/>
      <c r="B4" s="181"/>
      <c r="C4" s="181"/>
      <c r="D4" s="181"/>
      <c r="E4" s="181"/>
      <c r="F4" s="181"/>
      <c r="G4" s="181"/>
      <c r="H4" s="181"/>
      <c r="I4" s="181"/>
      <c r="J4" s="181"/>
      <c r="K4" s="181"/>
      <c r="L4" s="181"/>
      <c r="M4" s="181"/>
      <c r="N4" s="181"/>
      <c r="O4" s="181"/>
      <c r="P4" s="181"/>
      <c r="Q4" s="181"/>
      <c r="R4" s="181"/>
      <c r="S4" s="181"/>
    </row>
    <row r="5" spans="1:19" ht="21.75" customHeight="1" x14ac:dyDescent="0.3">
      <c r="A5" s="181"/>
      <c r="B5" s="893" t="s">
        <v>170</v>
      </c>
      <c r="C5" s="894"/>
      <c r="D5" s="1114">
        <v>305336</v>
      </c>
      <c r="E5" s="1115"/>
      <c r="F5" s="1116"/>
      <c r="G5" s="204" t="s">
        <v>167</v>
      </c>
      <c r="H5" s="359" t="s">
        <v>377</v>
      </c>
      <c r="I5" s="996" t="s">
        <v>168</v>
      </c>
      <c r="J5" s="893"/>
      <c r="K5" s="1114" t="s">
        <v>358</v>
      </c>
      <c r="L5" s="1115"/>
      <c r="M5" s="1115"/>
      <c r="N5" s="1115"/>
      <c r="O5" s="1116"/>
      <c r="P5" s="205"/>
      <c r="Q5" s="205"/>
      <c r="R5" s="205"/>
      <c r="S5" s="205"/>
    </row>
    <row r="6" spans="1:19" ht="4.5" customHeight="1" x14ac:dyDescent="0.3">
      <c r="A6" s="182"/>
      <c r="B6" s="206"/>
      <c r="C6" s="206"/>
      <c r="D6" s="182"/>
      <c r="E6" s="182"/>
      <c r="F6" s="182"/>
      <c r="G6" s="182"/>
      <c r="H6" s="182"/>
      <c r="I6" s="182"/>
      <c r="J6" s="182"/>
      <c r="K6" s="182"/>
      <c r="L6" s="182"/>
      <c r="M6" s="182"/>
      <c r="N6" s="182"/>
      <c r="O6" s="182"/>
      <c r="P6" s="182"/>
      <c r="Q6" s="182"/>
      <c r="R6" s="182"/>
      <c r="S6" s="182"/>
    </row>
    <row r="7" spans="1:19" ht="19.5" customHeight="1" x14ac:dyDescent="0.3">
      <c r="A7" s="133"/>
      <c r="B7" s="893" t="s">
        <v>171</v>
      </c>
      <c r="C7" s="893"/>
      <c r="D7" s="887" t="s">
        <v>374</v>
      </c>
      <c r="E7" s="892"/>
      <c r="F7" s="892"/>
      <c r="G7" s="892"/>
      <c r="H7" s="888"/>
      <c r="I7" s="996" t="s">
        <v>169</v>
      </c>
      <c r="J7" s="893"/>
      <c r="K7" s="887" t="s">
        <v>300</v>
      </c>
      <c r="L7" s="892"/>
      <c r="M7" s="892"/>
      <c r="N7" s="892"/>
      <c r="O7" s="888"/>
      <c r="P7" s="996" t="s">
        <v>166</v>
      </c>
      <c r="Q7" s="893"/>
      <c r="R7" s="999" t="s">
        <v>301</v>
      </c>
      <c r="S7" s="1001"/>
    </row>
    <row r="8" spans="1:19" ht="4.5" customHeight="1" x14ac:dyDescent="0.3">
      <c r="A8" s="184"/>
      <c r="B8" s="184"/>
      <c r="C8" s="184"/>
      <c r="D8" s="184"/>
      <c r="E8" s="183"/>
      <c r="F8" s="183"/>
      <c r="G8" s="184"/>
      <c r="H8" s="184"/>
      <c r="I8" s="183"/>
      <c r="J8" s="183"/>
      <c r="K8" s="183"/>
      <c r="L8" s="183"/>
      <c r="M8" s="183"/>
      <c r="N8" s="183"/>
      <c r="O8" s="183"/>
      <c r="P8" s="184"/>
      <c r="Q8" s="183"/>
    </row>
    <row r="9" spans="1:19" s="65" customFormat="1" ht="30" customHeight="1" x14ac:dyDescent="0.25">
      <c r="A9" s="1120" t="s">
        <v>202</v>
      </c>
      <c r="B9" s="1121"/>
      <c r="C9" s="1121"/>
      <c r="D9" s="1122"/>
      <c r="F9" s="1117" t="s">
        <v>92</v>
      </c>
      <c r="G9" s="1117"/>
      <c r="H9" s="1117"/>
      <c r="I9" s="1117"/>
      <c r="K9" s="1124" t="s">
        <v>191</v>
      </c>
      <c r="L9" s="1124"/>
      <c r="M9" s="1124"/>
      <c r="N9" s="1124"/>
      <c r="O9" s="1124"/>
      <c r="P9" s="1124"/>
      <c r="Q9" s="1124"/>
      <c r="R9" s="1124"/>
      <c r="S9" s="1124"/>
    </row>
    <row r="10" spans="1:19" ht="32.25" customHeight="1" x14ac:dyDescent="0.3">
      <c r="A10" s="1105" t="s">
        <v>279</v>
      </c>
      <c r="B10" s="1106"/>
      <c r="C10" s="1104" t="s">
        <v>87</v>
      </c>
      <c r="D10" s="1104"/>
      <c r="E10" s="18"/>
      <c r="F10" s="1104" t="s">
        <v>279</v>
      </c>
      <c r="G10" s="1104"/>
      <c r="H10" s="1104"/>
      <c r="I10" s="1104" t="s">
        <v>87</v>
      </c>
      <c r="K10" s="1105" t="s">
        <v>285</v>
      </c>
      <c r="L10" s="1118"/>
      <c r="M10" s="1106"/>
      <c r="N10" s="1118" t="s">
        <v>210</v>
      </c>
      <c r="O10" s="1106"/>
      <c r="P10" s="1104" t="s">
        <v>203</v>
      </c>
      <c r="Q10" s="1104"/>
      <c r="R10" s="1125" t="s">
        <v>87</v>
      </c>
      <c r="S10" s="1126"/>
    </row>
    <row r="11" spans="1:19" ht="50.25" customHeight="1" x14ac:dyDescent="0.3">
      <c r="A11" s="1107"/>
      <c r="B11" s="1108"/>
      <c r="C11" s="1104"/>
      <c r="D11" s="1104"/>
      <c r="E11" s="18"/>
      <c r="F11" s="1104"/>
      <c r="G11" s="1104"/>
      <c r="H11" s="1104"/>
      <c r="I11" s="1104"/>
      <c r="K11" s="1107"/>
      <c r="L11" s="1119"/>
      <c r="M11" s="1108"/>
      <c r="N11" s="1119"/>
      <c r="O11" s="1108"/>
      <c r="P11" s="1104"/>
      <c r="Q11" s="1104"/>
      <c r="R11" s="19" t="s">
        <v>90</v>
      </c>
      <c r="S11" s="64" t="s">
        <v>91</v>
      </c>
    </row>
    <row r="12" spans="1:19" ht="16.5" customHeight="1" x14ac:dyDescent="0.3">
      <c r="A12" s="1072" t="s">
        <v>378</v>
      </c>
      <c r="B12" s="1072"/>
      <c r="C12" s="1123">
        <v>8</v>
      </c>
      <c r="D12" s="1123"/>
      <c r="E12" s="18"/>
      <c r="F12" s="1065" t="s">
        <v>382</v>
      </c>
      <c r="G12" s="1066"/>
      <c r="H12" s="1067"/>
      <c r="I12" s="312">
        <v>1</v>
      </c>
      <c r="K12" s="1065" t="s">
        <v>830</v>
      </c>
      <c r="L12" s="1066"/>
      <c r="M12" s="1067"/>
      <c r="N12" s="1068" t="s">
        <v>394</v>
      </c>
      <c r="O12" s="1069"/>
      <c r="P12" s="1072" t="s">
        <v>405</v>
      </c>
      <c r="Q12" s="1072"/>
      <c r="R12" s="312">
        <v>3</v>
      </c>
      <c r="S12" s="185"/>
    </row>
    <row r="13" spans="1:19" ht="15" customHeight="1" x14ac:dyDescent="0.3">
      <c r="A13" s="1072" t="s">
        <v>818</v>
      </c>
      <c r="B13" s="1072"/>
      <c r="C13" s="1072">
        <v>14</v>
      </c>
      <c r="D13" s="1072"/>
      <c r="E13" s="186"/>
      <c r="F13" s="1065" t="s">
        <v>383</v>
      </c>
      <c r="G13" s="1066"/>
      <c r="H13" s="1067"/>
      <c r="I13" s="312">
        <v>7</v>
      </c>
      <c r="K13" s="1065" t="s">
        <v>396</v>
      </c>
      <c r="L13" s="1066"/>
      <c r="M13" s="1067"/>
      <c r="N13" s="1068" t="s">
        <v>395</v>
      </c>
      <c r="O13" s="1069"/>
      <c r="P13" s="1072" t="s">
        <v>406</v>
      </c>
      <c r="Q13" s="1072"/>
      <c r="R13" s="312"/>
      <c r="S13" s="312">
        <v>1</v>
      </c>
    </row>
    <row r="14" spans="1:19" ht="15" customHeight="1" x14ac:dyDescent="0.3">
      <c r="A14" s="1065" t="s">
        <v>379</v>
      </c>
      <c r="B14" s="1067"/>
      <c r="C14" s="1065">
        <v>23</v>
      </c>
      <c r="D14" s="1067"/>
      <c r="E14" s="186">
        <v>29</v>
      </c>
      <c r="F14" s="1065" t="s">
        <v>383</v>
      </c>
      <c r="G14" s="1066"/>
      <c r="H14" s="1067"/>
      <c r="I14" s="312">
        <v>1</v>
      </c>
      <c r="K14" s="1065" t="s">
        <v>397</v>
      </c>
      <c r="L14" s="1066"/>
      <c r="M14" s="1067"/>
      <c r="N14" s="1068" t="s">
        <v>395</v>
      </c>
      <c r="O14" s="1069"/>
      <c r="P14" s="1072" t="s">
        <v>406</v>
      </c>
      <c r="Q14" s="1072"/>
      <c r="R14" s="312"/>
      <c r="S14" s="312">
        <v>1</v>
      </c>
    </row>
    <row r="15" spans="1:19" ht="15" customHeight="1" x14ac:dyDescent="0.3">
      <c r="A15" s="1065" t="s">
        <v>380</v>
      </c>
      <c r="B15" s="1067"/>
      <c r="C15" s="1065">
        <v>29</v>
      </c>
      <c r="D15" s="1067"/>
      <c r="E15" s="186">
        <v>143</v>
      </c>
      <c r="F15" s="1065" t="s">
        <v>384</v>
      </c>
      <c r="G15" s="1066"/>
      <c r="H15" s="1067"/>
      <c r="I15" s="312">
        <v>1</v>
      </c>
      <c r="K15" s="1065" t="s">
        <v>398</v>
      </c>
      <c r="L15" s="1066"/>
      <c r="M15" s="1067"/>
      <c r="N15" s="1068" t="s">
        <v>395</v>
      </c>
      <c r="O15" s="1069"/>
      <c r="P15" s="1072" t="s">
        <v>406</v>
      </c>
      <c r="Q15" s="1072"/>
      <c r="R15" s="312"/>
      <c r="S15" s="312">
        <v>1</v>
      </c>
    </row>
    <row r="16" spans="1:19" ht="15" customHeight="1" x14ac:dyDescent="0.3">
      <c r="A16" s="1065" t="s">
        <v>381</v>
      </c>
      <c r="B16" s="1067"/>
      <c r="C16" s="1072">
        <v>143</v>
      </c>
      <c r="D16" s="1072"/>
      <c r="E16" s="186"/>
      <c r="F16" s="1065" t="s">
        <v>385</v>
      </c>
      <c r="G16" s="1066"/>
      <c r="H16" s="1067"/>
      <c r="I16" s="312">
        <v>1</v>
      </c>
      <c r="K16" s="1065" t="s">
        <v>399</v>
      </c>
      <c r="L16" s="1066"/>
      <c r="M16" s="1067"/>
      <c r="N16" s="1068" t="s">
        <v>395</v>
      </c>
      <c r="O16" s="1069"/>
      <c r="P16" s="1072" t="s">
        <v>406</v>
      </c>
      <c r="Q16" s="1072"/>
      <c r="R16" s="312"/>
      <c r="S16" s="312">
        <v>1</v>
      </c>
    </row>
    <row r="17" spans="1:19" ht="15" customHeight="1" x14ac:dyDescent="0.3">
      <c r="A17" s="314"/>
      <c r="B17" s="315"/>
      <c r="C17" s="314"/>
      <c r="D17" s="315"/>
      <c r="E17" s="186"/>
      <c r="F17" s="1065" t="s">
        <v>386</v>
      </c>
      <c r="G17" s="1066"/>
      <c r="H17" s="1067"/>
      <c r="I17" s="312">
        <v>1</v>
      </c>
      <c r="K17" s="1065" t="s">
        <v>400</v>
      </c>
      <c r="L17" s="1066"/>
      <c r="M17" s="1067"/>
      <c r="N17" s="1068" t="s">
        <v>395</v>
      </c>
      <c r="O17" s="1069"/>
      <c r="P17" s="1065" t="s">
        <v>407</v>
      </c>
      <c r="Q17" s="1067"/>
      <c r="R17" s="312"/>
      <c r="S17" s="312">
        <v>1</v>
      </c>
    </row>
    <row r="18" spans="1:19" ht="15" customHeight="1" x14ac:dyDescent="0.3">
      <c r="A18" s="314"/>
      <c r="B18" s="315"/>
      <c r="C18" s="314"/>
      <c r="D18" s="315"/>
      <c r="E18" s="186"/>
      <c r="F18" s="1065" t="s">
        <v>388</v>
      </c>
      <c r="G18" s="1066"/>
      <c r="H18" s="1067"/>
      <c r="I18" s="312">
        <v>1</v>
      </c>
      <c r="K18" s="1065" t="s">
        <v>401</v>
      </c>
      <c r="L18" s="1066"/>
      <c r="M18" s="1067"/>
      <c r="N18" s="1068" t="s">
        <v>395</v>
      </c>
      <c r="O18" s="1069"/>
      <c r="P18" s="1065" t="s">
        <v>407</v>
      </c>
      <c r="Q18" s="1067"/>
      <c r="R18" s="312"/>
      <c r="S18" s="312">
        <v>1</v>
      </c>
    </row>
    <row r="19" spans="1:19" ht="15" customHeight="1" x14ac:dyDescent="0.3">
      <c r="A19" s="314"/>
      <c r="B19" s="315"/>
      <c r="C19" s="314"/>
      <c r="D19" s="315"/>
      <c r="E19" s="186"/>
      <c r="F19" s="1065" t="s">
        <v>387</v>
      </c>
      <c r="G19" s="1066"/>
      <c r="H19" s="1067"/>
      <c r="I19" s="312">
        <v>2</v>
      </c>
      <c r="K19" s="1065" t="s">
        <v>402</v>
      </c>
      <c r="L19" s="1066"/>
      <c r="M19" s="1067"/>
      <c r="N19" s="1068" t="s">
        <v>395</v>
      </c>
      <c r="O19" s="1069"/>
      <c r="P19" s="1065" t="s">
        <v>407</v>
      </c>
      <c r="Q19" s="1067"/>
      <c r="R19" s="312"/>
      <c r="S19" s="312">
        <v>1</v>
      </c>
    </row>
    <row r="20" spans="1:19" ht="15" customHeight="1" x14ac:dyDescent="0.3">
      <c r="A20" s="314"/>
      <c r="B20" s="315"/>
      <c r="C20" s="314"/>
      <c r="D20" s="315"/>
      <c r="E20" s="186"/>
      <c r="F20" s="1065" t="s">
        <v>389</v>
      </c>
      <c r="G20" s="1066"/>
      <c r="H20" s="1067"/>
      <c r="I20" s="312">
        <v>1</v>
      </c>
      <c r="K20" s="1065" t="s">
        <v>403</v>
      </c>
      <c r="L20" s="1066"/>
      <c r="M20" s="1067"/>
      <c r="N20" s="1068" t="s">
        <v>395</v>
      </c>
      <c r="O20" s="1069"/>
      <c r="P20" s="1065" t="s">
        <v>407</v>
      </c>
      <c r="Q20" s="1067"/>
      <c r="R20" s="312"/>
      <c r="S20" s="312">
        <v>2</v>
      </c>
    </row>
    <row r="21" spans="1:19" ht="15" customHeight="1" x14ac:dyDescent="0.3">
      <c r="A21" s="314"/>
      <c r="B21" s="315"/>
      <c r="C21" s="314"/>
      <c r="D21" s="315"/>
      <c r="E21" s="186"/>
      <c r="F21" s="1065" t="s">
        <v>390</v>
      </c>
      <c r="G21" s="1066"/>
      <c r="H21" s="1067"/>
      <c r="I21" s="312">
        <v>4</v>
      </c>
      <c r="K21" s="1065" t="s">
        <v>404</v>
      </c>
      <c r="L21" s="1066"/>
      <c r="M21" s="1067"/>
      <c r="N21" s="1070" t="s">
        <v>395</v>
      </c>
      <c r="O21" s="1071"/>
      <c r="P21" s="1073" t="s">
        <v>408</v>
      </c>
      <c r="Q21" s="1067"/>
      <c r="R21" s="312"/>
      <c r="S21" s="312">
        <v>5</v>
      </c>
    </row>
    <row r="22" spans="1:19" ht="15" customHeight="1" x14ac:dyDescent="0.3">
      <c r="A22" s="314"/>
      <c r="B22" s="315"/>
      <c r="C22" s="314"/>
      <c r="D22" s="315"/>
      <c r="E22" s="186"/>
      <c r="F22" s="1065" t="s">
        <v>393</v>
      </c>
      <c r="G22" s="1066"/>
      <c r="H22" s="1067"/>
      <c r="I22" s="312">
        <v>4</v>
      </c>
      <c r="K22" s="314"/>
      <c r="L22" s="316"/>
      <c r="M22" s="580"/>
      <c r="N22" s="1065"/>
      <c r="O22" s="1067"/>
      <c r="P22" s="1065"/>
      <c r="Q22" s="1067"/>
      <c r="R22" s="312"/>
      <c r="S22" s="312"/>
    </row>
    <row r="23" spans="1:19" ht="15" customHeight="1" x14ac:dyDescent="0.3">
      <c r="A23" s="314"/>
      <c r="B23" s="315"/>
      <c r="C23" s="314"/>
      <c r="D23" s="315"/>
      <c r="E23" s="186"/>
      <c r="F23" s="1065" t="s">
        <v>391</v>
      </c>
      <c r="G23" s="1066"/>
      <c r="H23" s="1067"/>
      <c r="I23" s="312">
        <v>1</v>
      </c>
      <c r="K23" s="314"/>
      <c r="L23" s="316"/>
      <c r="M23" s="580"/>
      <c r="N23" s="1072"/>
      <c r="O23" s="1072"/>
      <c r="P23" s="1066"/>
      <c r="Q23" s="1067"/>
      <c r="R23" s="312"/>
      <c r="S23" s="312"/>
    </row>
    <row r="24" spans="1:19" ht="15" customHeight="1" x14ac:dyDescent="0.3">
      <c r="A24" s="314"/>
      <c r="B24" s="315"/>
      <c r="C24" s="314"/>
      <c r="D24" s="315"/>
      <c r="E24" s="186"/>
      <c r="F24" s="1065" t="s">
        <v>392</v>
      </c>
      <c r="G24" s="1066"/>
      <c r="H24" s="1067"/>
      <c r="I24" s="312">
        <v>1</v>
      </c>
      <c r="K24" s="314"/>
      <c r="L24" s="316"/>
      <c r="M24" s="315"/>
      <c r="N24" s="314"/>
      <c r="O24" s="315"/>
      <c r="P24" s="314"/>
      <c r="Q24" s="315"/>
      <c r="R24" s="312"/>
      <c r="S24" s="312"/>
    </row>
    <row r="25" spans="1:19" ht="15" customHeight="1" x14ac:dyDescent="0.3">
      <c r="A25" s="1065" t="s">
        <v>3</v>
      </c>
      <c r="B25" s="1067"/>
      <c r="C25" s="1072">
        <v>217</v>
      </c>
      <c r="D25" s="1072"/>
      <c r="F25" s="1065" t="s">
        <v>392</v>
      </c>
      <c r="G25" s="1066"/>
      <c r="H25" s="1067"/>
      <c r="I25" s="312">
        <v>26</v>
      </c>
      <c r="K25" s="1065" t="s">
        <v>3</v>
      </c>
      <c r="L25" s="1066"/>
      <c r="M25" s="1067"/>
      <c r="N25" s="1065"/>
      <c r="O25" s="1067"/>
      <c r="P25" s="1072"/>
      <c r="Q25" s="1072"/>
      <c r="R25" s="312"/>
      <c r="S25" s="312">
        <v>15</v>
      </c>
    </row>
    <row r="26" spans="1:19" ht="12" customHeight="1" thickBot="1" x14ac:dyDescent="0.35">
      <c r="A26" s="187"/>
      <c r="P26" s="184"/>
    </row>
    <row r="27" spans="1:19" ht="27.75" customHeight="1" x14ac:dyDescent="0.3">
      <c r="A27" s="1109" t="s">
        <v>201</v>
      </c>
      <c r="B27" s="1075" t="s">
        <v>127</v>
      </c>
      <c r="C27" s="1077" t="s">
        <v>54</v>
      </c>
      <c r="D27" s="1075" t="s">
        <v>88</v>
      </c>
      <c r="E27" s="1075"/>
      <c r="F27" s="1075" t="s">
        <v>89</v>
      </c>
      <c r="G27" s="1075" t="s">
        <v>204</v>
      </c>
      <c r="H27" s="1074" t="s">
        <v>69</v>
      </c>
      <c r="I27" s="1074"/>
      <c r="J27" s="1074"/>
      <c r="K27" s="1074"/>
      <c r="L27" s="1074"/>
      <c r="M27" s="1075" t="s">
        <v>266</v>
      </c>
      <c r="N27" s="1077" t="s">
        <v>269</v>
      </c>
      <c r="O27" s="1077"/>
      <c r="P27" s="1077"/>
      <c r="Q27" s="1077"/>
      <c r="R27" s="1075" t="s">
        <v>296</v>
      </c>
      <c r="S27" s="1075"/>
    </row>
    <row r="28" spans="1:19" ht="82.5" customHeight="1" thickBot="1" x14ac:dyDescent="0.35">
      <c r="A28" s="1101"/>
      <c r="B28" s="1076"/>
      <c r="C28" s="1099"/>
      <c r="D28" s="1076"/>
      <c r="E28" s="1076"/>
      <c r="F28" s="1076"/>
      <c r="G28" s="1076"/>
      <c r="H28" s="63" t="s">
        <v>70</v>
      </c>
      <c r="I28" s="1076" t="s">
        <v>144</v>
      </c>
      <c r="J28" s="1076"/>
      <c r="K28" s="1099" t="s">
        <v>49</v>
      </c>
      <c r="L28" s="1099"/>
      <c r="M28" s="1076"/>
      <c r="N28" s="63" t="s">
        <v>192</v>
      </c>
      <c r="O28" s="63" t="s">
        <v>193</v>
      </c>
      <c r="P28" s="63" t="s">
        <v>194</v>
      </c>
      <c r="Q28" s="63" t="s">
        <v>273</v>
      </c>
      <c r="R28" s="1076"/>
      <c r="S28" s="1076"/>
    </row>
    <row r="29" spans="1:19" ht="12.75" customHeight="1" x14ac:dyDescent="0.3">
      <c r="A29" s="1103">
        <v>1</v>
      </c>
      <c r="B29" s="1098" t="s">
        <v>409</v>
      </c>
      <c r="C29" s="1103" t="s">
        <v>2</v>
      </c>
      <c r="D29" s="1078" t="s">
        <v>410</v>
      </c>
      <c r="E29" s="1079"/>
      <c r="F29" s="1109" t="s">
        <v>380</v>
      </c>
      <c r="G29" s="1109" t="s">
        <v>411</v>
      </c>
      <c r="H29" s="1109" t="s">
        <v>412</v>
      </c>
      <c r="I29" s="1078" t="s">
        <v>413</v>
      </c>
      <c r="J29" s="1079"/>
      <c r="K29" s="1103"/>
      <c r="L29" s="1103"/>
      <c r="M29" s="188" t="s">
        <v>414</v>
      </c>
      <c r="N29" s="310" t="s">
        <v>418</v>
      </c>
      <c r="O29" s="190">
        <v>0.27083333333333331</v>
      </c>
      <c r="P29" s="190">
        <v>0.34722222222222227</v>
      </c>
      <c r="Q29" s="189">
        <v>50</v>
      </c>
      <c r="R29" s="1078"/>
      <c r="S29" s="1079"/>
    </row>
    <row r="30" spans="1:19" ht="34.5" customHeight="1" x14ac:dyDescent="0.3">
      <c r="A30" s="1095"/>
      <c r="B30" s="1100"/>
      <c r="C30" s="1095"/>
      <c r="D30" s="1080"/>
      <c r="E30" s="1081"/>
      <c r="F30" s="1097"/>
      <c r="G30" s="1097"/>
      <c r="H30" s="1097"/>
      <c r="I30" s="1080"/>
      <c r="J30" s="1081"/>
      <c r="K30" s="1095"/>
      <c r="L30" s="1095"/>
      <c r="M30" s="360" t="s">
        <v>415</v>
      </c>
      <c r="N30" s="310" t="s">
        <v>419</v>
      </c>
      <c r="O30" s="192">
        <v>0.30555555555555552</v>
      </c>
      <c r="P30" s="192">
        <v>0.34027777777777773</v>
      </c>
      <c r="Q30" s="310">
        <v>50</v>
      </c>
      <c r="R30" s="1080"/>
      <c r="S30" s="1081"/>
    </row>
    <row r="31" spans="1:19" ht="12" customHeight="1" x14ac:dyDescent="0.3">
      <c r="A31" s="1095"/>
      <c r="B31" s="1100"/>
      <c r="C31" s="1095"/>
      <c r="D31" s="1080"/>
      <c r="E31" s="1081"/>
      <c r="F31" s="1097"/>
      <c r="G31" s="1097"/>
      <c r="H31" s="1097"/>
      <c r="I31" s="1080"/>
      <c r="J31" s="1081"/>
      <c r="K31" s="1095"/>
      <c r="L31" s="1095"/>
      <c r="M31" s="191" t="s">
        <v>420</v>
      </c>
      <c r="N31" s="310" t="s">
        <v>421</v>
      </c>
      <c r="O31" s="192">
        <v>0.34027777777777773</v>
      </c>
      <c r="P31" s="192">
        <v>0.375</v>
      </c>
      <c r="Q31" s="310">
        <v>50</v>
      </c>
      <c r="R31" s="1080"/>
      <c r="S31" s="1081"/>
    </row>
    <row r="32" spans="1:19" ht="12" customHeight="1" x14ac:dyDescent="0.3">
      <c r="A32" s="1095"/>
      <c r="B32" s="1100"/>
      <c r="C32" s="1095"/>
      <c r="D32" s="1080"/>
      <c r="E32" s="1081"/>
      <c r="F32" s="1097"/>
      <c r="G32" s="1097"/>
      <c r="H32" s="1097"/>
      <c r="I32" s="1080"/>
      <c r="J32" s="1081"/>
      <c r="K32" s="1095"/>
      <c r="L32" s="1095"/>
      <c r="M32" s="191" t="s">
        <v>422</v>
      </c>
      <c r="N32" s="310" t="s">
        <v>421</v>
      </c>
      <c r="O32" s="192">
        <v>0.39583333333333331</v>
      </c>
      <c r="P32" s="192">
        <v>0.43055555555555558</v>
      </c>
      <c r="Q32" s="310">
        <v>50</v>
      </c>
      <c r="R32" s="1080"/>
      <c r="S32" s="1081"/>
    </row>
    <row r="33" spans="1:19" ht="12" customHeight="1" x14ac:dyDescent="0.3">
      <c r="A33" s="1095"/>
      <c r="B33" s="1100"/>
      <c r="C33" s="1095"/>
      <c r="D33" s="1080"/>
      <c r="E33" s="1081"/>
      <c r="F33" s="1097"/>
      <c r="G33" s="1097"/>
      <c r="H33" s="1097"/>
      <c r="I33" s="1080"/>
      <c r="J33" s="1081"/>
      <c r="K33" s="1095"/>
      <c r="L33" s="1095"/>
      <c r="M33" s="191" t="s">
        <v>423</v>
      </c>
      <c r="N33" s="310" t="s">
        <v>424</v>
      </c>
      <c r="O33" s="192" t="s">
        <v>426</v>
      </c>
      <c r="P33" s="192">
        <v>0.46527777777777773</v>
      </c>
      <c r="Q33" s="310">
        <v>50</v>
      </c>
      <c r="R33" s="1080"/>
      <c r="S33" s="1081"/>
    </row>
    <row r="34" spans="1:19" ht="36" customHeight="1" x14ac:dyDescent="0.3">
      <c r="A34" s="1095"/>
      <c r="B34" s="1100"/>
      <c r="C34" s="1095"/>
      <c r="D34" s="1080"/>
      <c r="E34" s="1081"/>
      <c r="F34" s="1097"/>
      <c r="G34" s="1097"/>
      <c r="H34" s="1097"/>
      <c r="I34" s="1080"/>
      <c r="J34" s="1081"/>
      <c r="K34" s="1095"/>
      <c r="L34" s="1095"/>
      <c r="M34" s="360" t="s">
        <v>415</v>
      </c>
      <c r="N34" s="310" t="s">
        <v>419</v>
      </c>
      <c r="O34" s="192">
        <v>0.46527777777777773</v>
      </c>
      <c r="P34" s="192">
        <v>0.5</v>
      </c>
      <c r="Q34" s="310">
        <v>50</v>
      </c>
      <c r="R34" s="1080"/>
      <c r="S34" s="1081"/>
    </row>
    <row r="35" spans="1:19" ht="12" customHeight="1" x14ac:dyDescent="0.3">
      <c r="A35" s="1095"/>
      <c r="B35" s="1100"/>
      <c r="C35" s="1095"/>
      <c r="D35" s="1080"/>
      <c r="E35" s="1081"/>
      <c r="F35" s="1097"/>
      <c r="G35" s="1097"/>
      <c r="H35" s="1097"/>
      <c r="I35" s="1080"/>
      <c r="J35" s="1081"/>
      <c r="K35" s="1095"/>
      <c r="L35" s="1095"/>
      <c r="M35" s="191" t="s">
        <v>416</v>
      </c>
      <c r="N35" s="310" t="s">
        <v>425</v>
      </c>
      <c r="O35" s="192">
        <v>0.5</v>
      </c>
      <c r="P35" s="192">
        <v>0.53472222222222221</v>
      </c>
      <c r="Q35" s="310">
        <v>50</v>
      </c>
      <c r="R35" s="1080"/>
      <c r="S35" s="1081"/>
    </row>
    <row r="36" spans="1:19" ht="12" customHeight="1" x14ac:dyDescent="0.3">
      <c r="A36" s="1095"/>
      <c r="B36" s="1100"/>
      <c r="C36" s="1095"/>
      <c r="D36" s="1080"/>
      <c r="E36" s="1081"/>
      <c r="F36" s="1097"/>
      <c r="G36" s="1097"/>
      <c r="H36" s="1097"/>
      <c r="I36" s="1080"/>
      <c r="J36" s="1081"/>
      <c r="K36" s="1095"/>
      <c r="L36" s="1095"/>
      <c r="M36" s="191"/>
      <c r="N36" s="310"/>
      <c r="O36" s="192"/>
      <c r="P36" s="192"/>
      <c r="Q36" s="193"/>
      <c r="R36" s="1080"/>
      <c r="S36" s="1081"/>
    </row>
    <row r="37" spans="1:19" ht="15.75" customHeight="1" x14ac:dyDescent="0.3">
      <c r="A37" s="1095"/>
      <c r="B37" s="1100"/>
      <c r="C37" s="1095"/>
      <c r="D37" s="1082"/>
      <c r="E37" s="1083"/>
      <c r="F37" s="1098"/>
      <c r="G37" s="1098"/>
      <c r="H37" s="1098"/>
      <c r="I37" s="1082"/>
      <c r="J37" s="1083"/>
      <c r="K37" s="1095"/>
      <c r="L37" s="1095"/>
      <c r="M37" s="1093" t="s">
        <v>101</v>
      </c>
      <c r="N37" s="1093"/>
      <c r="O37" s="1093"/>
      <c r="P37" s="1093"/>
      <c r="Q37" s="194">
        <v>350</v>
      </c>
      <c r="R37" s="1082"/>
      <c r="S37" s="1083"/>
    </row>
    <row r="38" spans="1:19" ht="12" customHeight="1" x14ac:dyDescent="0.3">
      <c r="A38" s="1095">
        <v>2</v>
      </c>
      <c r="B38" s="1096" t="s">
        <v>427</v>
      </c>
      <c r="C38" s="1110" t="s">
        <v>2</v>
      </c>
      <c r="D38" s="1084" t="s">
        <v>410</v>
      </c>
      <c r="E38" s="1085"/>
      <c r="F38" s="1096" t="s">
        <v>381</v>
      </c>
      <c r="G38" s="1096" t="s">
        <v>411</v>
      </c>
      <c r="H38" s="1096"/>
      <c r="I38" s="1084" t="s">
        <v>413</v>
      </c>
      <c r="J38" s="1085"/>
      <c r="K38" s="1086"/>
      <c r="L38" s="1087"/>
      <c r="M38" s="191" t="s">
        <v>428</v>
      </c>
      <c r="N38" s="310" t="s">
        <v>418</v>
      </c>
      <c r="O38" s="190">
        <v>0.27083333333333331</v>
      </c>
      <c r="P38" s="190">
        <v>0.34722222222222227</v>
      </c>
      <c r="Q38" s="193">
        <v>50</v>
      </c>
      <c r="R38" s="1084" t="s">
        <v>997</v>
      </c>
      <c r="S38" s="1085"/>
    </row>
    <row r="39" spans="1:19" ht="12" customHeight="1" x14ac:dyDescent="0.3">
      <c r="A39" s="1095"/>
      <c r="B39" s="1097"/>
      <c r="C39" s="1111"/>
      <c r="D39" s="1080"/>
      <c r="E39" s="1081"/>
      <c r="F39" s="1097"/>
      <c r="G39" s="1097"/>
      <c r="H39" s="1097"/>
      <c r="I39" s="1080"/>
      <c r="J39" s="1081"/>
      <c r="K39" s="1088"/>
      <c r="L39" s="1089"/>
      <c r="M39" s="191" t="s">
        <v>432</v>
      </c>
      <c r="N39" s="193" t="s">
        <v>433</v>
      </c>
      <c r="O39" s="192">
        <v>0.30555555555555552</v>
      </c>
      <c r="P39" s="192">
        <v>0.34027777777777773</v>
      </c>
      <c r="Q39" s="193">
        <v>50</v>
      </c>
      <c r="R39" s="1080"/>
      <c r="S39" s="1081"/>
    </row>
    <row r="40" spans="1:19" ht="12" customHeight="1" x14ac:dyDescent="0.3">
      <c r="A40" s="1095"/>
      <c r="B40" s="1097"/>
      <c r="C40" s="1111"/>
      <c r="D40" s="1080"/>
      <c r="E40" s="1081"/>
      <c r="F40" s="1097"/>
      <c r="G40" s="1097"/>
      <c r="H40" s="1097"/>
      <c r="I40" s="1080"/>
      <c r="J40" s="1081"/>
      <c r="K40" s="1088"/>
      <c r="L40" s="1089"/>
      <c r="M40" s="191" t="s">
        <v>429</v>
      </c>
      <c r="N40" s="193" t="s">
        <v>425</v>
      </c>
      <c r="O40" s="192">
        <v>0.34027777777777773</v>
      </c>
      <c r="P40" s="192">
        <v>0.375</v>
      </c>
      <c r="Q40" s="193">
        <v>50</v>
      </c>
      <c r="R40" s="1080"/>
      <c r="S40" s="1081"/>
    </row>
    <row r="41" spans="1:19" ht="12" customHeight="1" x14ac:dyDescent="0.3">
      <c r="A41" s="1095"/>
      <c r="B41" s="1097"/>
      <c r="C41" s="1111"/>
      <c r="D41" s="1080"/>
      <c r="E41" s="1081"/>
      <c r="F41" s="1097"/>
      <c r="G41" s="1097"/>
      <c r="H41" s="1097"/>
      <c r="I41" s="1080"/>
      <c r="J41" s="1081"/>
      <c r="K41" s="1088"/>
      <c r="L41" s="1089"/>
      <c r="M41" s="191" t="s">
        <v>430</v>
      </c>
      <c r="N41" s="193"/>
      <c r="O41" s="192">
        <v>0.39583333333333331</v>
      </c>
      <c r="P41" s="192">
        <v>0.43055555555555558</v>
      </c>
      <c r="Q41" s="193">
        <v>50</v>
      </c>
      <c r="R41" s="1080"/>
      <c r="S41" s="1081"/>
    </row>
    <row r="42" spans="1:19" ht="27" customHeight="1" x14ac:dyDescent="0.3">
      <c r="A42" s="1095"/>
      <c r="B42" s="1097"/>
      <c r="C42" s="1111"/>
      <c r="D42" s="1080"/>
      <c r="E42" s="1081"/>
      <c r="F42" s="1097"/>
      <c r="G42" s="1097"/>
      <c r="H42" s="1097"/>
      <c r="I42" s="1080"/>
      <c r="J42" s="1081"/>
      <c r="K42" s="1088"/>
      <c r="L42" s="1089"/>
      <c r="M42" s="360" t="s">
        <v>415</v>
      </c>
      <c r="N42" s="310" t="s">
        <v>419</v>
      </c>
      <c r="O42" s="192" t="s">
        <v>426</v>
      </c>
      <c r="P42" s="192">
        <v>0.46527777777777773</v>
      </c>
      <c r="Q42" s="193">
        <v>50</v>
      </c>
      <c r="R42" s="1080"/>
      <c r="S42" s="1081"/>
    </row>
    <row r="43" spans="1:19" ht="12" customHeight="1" x14ac:dyDescent="0.3">
      <c r="A43" s="1095"/>
      <c r="B43" s="1097"/>
      <c r="C43" s="1111"/>
      <c r="D43" s="1080"/>
      <c r="E43" s="1081"/>
      <c r="F43" s="1097"/>
      <c r="G43" s="1097"/>
      <c r="H43" s="1097"/>
      <c r="I43" s="1080"/>
      <c r="J43" s="1081"/>
      <c r="K43" s="1088"/>
      <c r="L43" s="1089"/>
      <c r="M43" s="191" t="s">
        <v>431</v>
      </c>
      <c r="N43" s="193" t="s">
        <v>433</v>
      </c>
      <c r="O43" s="192">
        <v>0.46527777777777773</v>
      </c>
      <c r="P43" s="192">
        <v>0.5</v>
      </c>
      <c r="Q43" s="193">
        <v>50</v>
      </c>
      <c r="R43" s="1080"/>
      <c r="S43" s="1081"/>
    </row>
    <row r="44" spans="1:19" ht="12" customHeight="1" x14ac:dyDescent="0.3">
      <c r="A44" s="1095"/>
      <c r="B44" s="1097"/>
      <c r="C44" s="1111"/>
      <c r="D44" s="1080"/>
      <c r="E44" s="1081"/>
      <c r="F44" s="1097"/>
      <c r="G44" s="1097"/>
      <c r="H44" s="1097"/>
      <c r="I44" s="1080"/>
      <c r="J44" s="1081"/>
      <c r="K44" s="1088"/>
      <c r="L44" s="1089"/>
      <c r="M44" s="191" t="s">
        <v>434</v>
      </c>
      <c r="N44" s="193"/>
      <c r="O44" s="192"/>
      <c r="P44" s="192"/>
      <c r="Q44" s="193">
        <v>60</v>
      </c>
      <c r="R44" s="1080"/>
      <c r="S44" s="1081"/>
    </row>
    <row r="45" spans="1:19" ht="13.5" customHeight="1" x14ac:dyDescent="0.3">
      <c r="A45" s="1095"/>
      <c r="B45" s="1098"/>
      <c r="C45" s="1103"/>
      <c r="D45" s="1082"/>
      <c r="E45" s="1083"/>
      <c r="F45" s="1098"/>
      <c r="G45" s="1098"/>
      <c r="H45" s="1098"/>
      <c r="I45" s="1082"/>
      <c r="J45" s="1083"/>
      <c r="K45" s="1090"/>
      <c r="L45" s="1091"/>
      <c r="M45" s="1093" t="s">
        <v>101</v>
      </c>
      <c r="N45" s="1093"/>
      <c r="O45" s="1093"/>
      <c r="P45" s="1093"/>
      <c r="Q45" s="194">
        <v>360</v>
      </c>
      <c r="R45" s="1082"/>
      <c r="S45" s="1083"/>
    </row>
    <row r="46" spans="1:19" ht="12" customHeight="1" x14ac:dyDescent="0.3">
      <c r="A46" s="1095">
        <v>3</v>
      </c>
      <c r="B46" s="1096" t="s">
        <v>435</v>
      </c>
      <c r="C46" s="1110" t="s">
        <v>2</v>
      </c>
      <c r="D46" s="1084" t="s">
        <v>410</v>
      </c>
      <c r="E46" s="1085"/>
      <c r="F46" s="1096" t="s">
        <v>381</v>
      </c>
      <c r="G46" s="1096" t="s">
        <v>411</v>
      </c>
      <c r="H46" s="1096"/>
      <c r="I46" s="1084" t="s">
        <v>413</v>
      </c>
      <c r="J46" s="1085"/>
      <c r="K46" s="1086"/>
      <c r="L46" s="1087"/>
      <c r="M46" s="191" t="s">
        <v>436</v>
      </c>
      <c r="N46" s="310" t="s">
        <v>1</v>
      </c>
      <c r="O46" s="190">
        <v>0.27083333333333331</v>
      </c>
      <c r="P46" s="190">
        <v>0.34722222222222227</v>
      </c>
      <c r="Q46" s="313">
        <v>50</v>
      </c>
      <c r="R46" s="1084"/>
      <c r="S46" s="1085"/>
    </row>
    <row r="47" spans="1:19" ht="12" customHeight="1" x14ac:dyDescent="0.3">
      <c r="A47" s="1095"/>
      <c r="B47" s="1097"/>
      <c r="C47" s="1111"/>
      <c r="D47" s="1080"/>
      <c r="E47" s="1081"/>
      <c r="F47" s="1097"/>
      <c r="G47" s="1097"/>
      <c r="H47" s="1097"/>
      <c r="I47" s="1080"/>
      <c r="J47" s="1081"/>
      <c r="K47" s="1088"/>
      <c r="L47" s="1089"/>
      <c r="M47" s="191" t="s">
        <v>437</v>
      </c>
      <c r="N47" s="313" t="s">
        <v>433</v>
      </c>
      <c r="O47" s="192">
        <v>0.30555555555555552</v>
      </c>
      <c r="P47" s="192">
        <v>0.34027777777777773</v>
      </c>
      <c r="Q47" s="313">
        <v>50</v>
      </c>
      <c r="R47" s="1080"/>
      <c r="S47" s="1081"/>
    </row>
    <row r="48" spans="1:19" ht="12" customHeight="1" x14ac:dyDescent="0.3">
      <c r="A48" s="1095"/>
      <c r="B48" s="1097"/>
      <c r="C48" s="1111"/>
      <c r="D48" s="1080"/>
      <c r="E48" s="1081"/>
      <c r="F48" s="1097"/>
      <c r="G48" s="1097"/>
      <c r="H48" s="1097"/>
      <c r="I48" s="1080"/>
      <c r="J48" s="1081"/>
      <c r="K48" s="1088"/>
      <c r="L48" s="1089"/>
      <c r="M48" s="191" t="s">
        <v>438</v>
      </c>
      <c r="N48" s="313" t="s">
        <v>433</v>
      </c>
      <c r="O48" s="192">
        <v>0.34027777777777773</v>
      </c>
      <c r="P48" s="192">
        <v>0.375</v>
      </c>
      <c r="Q48" s="313">
        <v>50</v>
      </c>
      <c r="R48" s="1080"/>
      <c r="S48" s="1081"/>
    </row>
    <row r="49" spans="1:19" ht="12" customHeight="1" x14ac:dyDescent="0.3">
      <c r="A49" s="1095"/>
      <c r="B49" s="1097"/>
      <c r="C49" s="1111"/>
      <c r="D49" s="1080"/>
      <c r="E49" s="1081"/>
      <c r="F49" s="1097"/>
      <c r="G49" s="1097"/>
      <c r="H49" s="1097"/>
      <c r="I49" s="1080"/>
      <c r="J49" s="1081"/>
      <c r="K49" s="1088"/>
      <c r="L49" s="1089"/>
      <c r="M49" s="191" t="s">
        <v>439</v>
      </c>
      <c r="N49" s="313" t="s">
        <v>425</v>
      </c>
      <c r="O49" s="192">
        <v>0.39583333333333331</v>
      </c>
      <c r="P49" s="192">
        <v>0.43055555555555558</v>
      </c>
      <c r="Q49" s="313">
        <v>50</v>
      </c>
      <c r="R49" s="1080"/>
      <c r="S49" s="1081"/>
    </row>
    <row r="50" spans="1:19" ht="12" customHeight="1" x14ac:dyDescent="0.3">
      <c r="A50" s="1095"/>
      <c r="B50" s="1097"/>
      <c r="C50" s="1111"/>
      <c r="D50" s="1080"/>
      <c r="E50" s="1081"/>
      <c r="F50" s="1097"/>
      <c r="G50" s="1097"/>
      <c r="H50" s="1097"/>
      <c r="I50" s="1080"/>
      <c r="J50" s="1081"/>
      <c r="K50" s="1088"/>
      <c r="L50" s="1089"/>
      <c r="M50" s="191" t="s">
        <v>441</v>
      </c>
      <c r="N50" s="313" t="s">
        <v>425</v>
      </c>
      <c r="O50" s="192" t="s">
        <v>426</v>
      </c>
      <c r="P50" s="192">
        <v>0.46527777777777773</v>
      </c>
      <c r="Q50" s="313">
        <v>50</v>
      </c>
      <c r="R50" s="1080"/>
      <c r="S50" s="1081"/>
    </row>
    <row r="51" spans="1:19" ht="12" customHeight="1" x14ac:dyDescent="0.3">
      <c r="A51" s="1095"/>
      <c r="B51" s="1097"/>
      <c r="C51" s="1111"/>
      <c r="D51" s="1080"/>
      <c r="E51" s="1081"/>
      <c r="F51" s="1097"/>
      <c r="G51" s="1097"/>
      <c r="H51" s="1097"/>
      <c r="I51" s="1080"/>
      <c r="J51" s="1081"/>
      <c r="K51" s="1088"/>
      <c r="L51" s="1089"/>
      <c r="M51" s="191" t="s">
        <v>440</v>
      </c>
      <c r="N51" s="195" t="s">
        <v>424</v>
      </c>
      <c r="O51" s="192">
        <v>0.46527777777777773</v>
      </c>
      <c r="P51" s="192">
        <v>0.5</v>
      </c>
      <c r="Q51" s="313">
        <v>50</v>
      </c>
      <c r="R51" s="1080"/>
      <c r="S51" s="1081"/>
    </row>
    <row r="52" spans="1:19" ht="12" customHeight="1" x14ac:dyDescent="0.3">
      <c r="A52" s="1095"/>
      <c r="B52" s="1097"/>
      <c r="C52" s="1111"/>
      <c r="D52" s="1080"/>
      <c r="E52" s="1081"/>
      <c r="F52" s="1097"/>
      <c r="G52" s="1097"/>
      <c r="H52" s="1097"/>
      <c r="I52" s="1080"/>
      <c r="J52" s="1081"/>
      <c r="K52" s="1088"/>
      <c r="L52" s="1089"/>
      <c r="M52" s="191" t="s">
        <v>442</v>
      </c>
      <c r="N52" s="311"/>
      <c r="O52" s="311"/>
      <c r="P52" s="311"/>
      <c r="Q52" s="194">
        <v>60</v>
      </c>
      <c r="R52" s="1080"/>
      <c r="S52" s="1081"/>
    </row>
    <row r="53" spans="1:19" ht="15" customHeight="1" thickBot="1" x14ac:dyDescent="0.35">
      <c r="A53" s="1095"/>
      <c r="B53" s="1098"/>
      <c r="C53" s="1103"/>
      <c r="D53" s="1082"/>
      <c r="E53" s="1083"/>
      <c r="F53" s="1098"/>
      <c r="G53" s="1098"/>
      <c r="H53" s="1098"/>
      <c r="I53" s="1082"/>
      <c r="J53" s="1083"/>
      <c r="K53" s="1090"/>
      <c r="L53" s="1091"/>
      <c r="M53" s="1092" t="s">
        <v>101</v>
      </c>
      <c r="N53" s="1092"/>
      <c r="O53" s="1092"/>
      <c r="P53" s="1092"/>
      <c r="Q53" s="193">
        <v>360</v>
      </c>
      <c r="R53" s="1082"/>
      <c r="S53" s="1083"/>
    </row>
    <row r="54" spans="1:19" x14ac:dyDescent="0.3">
      <c r="A54" s="1095"/>
      <c r="B54" s="1100"/>
      <c r="C54" s="1100"/>
      <c r="D54" s="198"/>
      <c r="E54" s="199"/>
      <c r="F54" s="1097"/>
      <c r="G54" s="1095"/>
      <c r="H54" s="1095"/>
      <c r="I54" s="1095"/>
      <c r="J54" s="1095"/>
      <c r="K54" s="1095"/>
      <c r="L54" s="1095"/>
      <c r="M54" s="197"/>
      <c r="N54" s="197"/>
      <c r="O54" s="197"/>
      <c r="P54" s="197"/>
      <c r="Q54" s="196"/>
      <c r="R54" s="1095"/>
      <c r="S54" s="1095"/>
    </row>
    <row r="55" spans="1:19" x14ac:dyDescent="0.3">
      <c r="A55" s="1095"/>
      <c r="B55" s="1100"/>
      <c r="C55" s="1100"/>
      <c r="D55" s="198"/>
      <c r="E55" s="199"/>
      <c r="F55" s="1097"/>
      <c r="G55" s="1095"/>
      <c r="H55" s="1095"/>
      <c r="I55" s="1095"/>
      <c r="J55" s="1095"/>
      <c r="K55" s="1095"/>
      <c r="L55" s="1095"/>
      <c r="M55" s="197"/>
      <c r="N55" s="197"/>
      <c r="O55" s="197"/>
      <c r="P55" s="197"/>
      <c r="Q55" s="196"/>
      <c r="R55" s="1095"/>
      <c r="S55" s="1095"/>
    </row>
    <row r="56" spans="1:19" x14ac:dyDescent="0.3">
      <c r="A56" s="1095"/>
      <c r="B56" s="1100"/>
      <c r="C56" s="1100"/>
      <c r="D56" s="198"/>
      <c r="E56" s="199"/>
      <c r="F56" s="1097"/>
      <c r="G56" s="1095"/>
      <c r="H56" s="1095"/>
      <c r="I56" s="1095"/>
      <c r="J56" s="1095"/>
      <c r="K56" s="1095"/>
      <c r="L56" s="1095"/>
      <c r="M56" s="197"/>
      <c r="N56" s="197"/>
      <c r="O56" s="200"/>
      <c r="P56" s="197"/>
      <c r="Q56" s="196"/>
      <c r="R56" s="1095"/>
      <c r="S56" s="1095"/>
    </row>
    <row r="57" spans="1:19" x14ac:dyDescent="0.3">
      <c r="A57" s="1095"/>
      <c r="B57" s="1100"/>
      <c r="C57" s="1100"/>
      <c r="D57" s="198"/>
      <c r="E57" s="199"/>
      <c r="F57" s="1097"/>
      <c r="G57" s="1095"/>
      <c r="H57" s="1095"/>
      <c r="I57" s="1095"/>
      <c r="J57" s="1095"/>
      <c r="K57" s="1095"/>
      <c r="L57" s="1095"/>
      <c r="M57" s="197"/>
      <c r="N57" s="197"/>
      <c r="O57" s="197"/>
      <c r="P57" s="197"/>
      <c r="Q57" s="196"/>
      <c r="R57" s="1095"/>
      <c r="S57" s="1095"/>
    </row>
    <row r="58" spans="1:19" x14ac:dyDescent="0.3">
      <c r="A58" s="1095"/>
      <c r="B58" s="1100"/>
      <c r="C58" s="1100"/>
      <c r="D58" s="198"/>
      <c r="E58" s="199"/>
      <c r="F58" s="1097"/>
      <c r="G58" s="1095"/>
      <c r="H58" s="1095"/>
      <c r="I58" s="1095"/>
      <c r="J58" s="1095"/>
      <c r="K58" s="1095"/>
      <c r="L58" s="1095"/>
      <c r="M58" s="197"/>
      <c r="N58" s="197"/>
      <c r="O58" s="197"/>
      <c r="P58" s="197"/>
      <c r="Q58" s="196"/>
      <c r="R58" s="1095"/>
      <c r="S58" s="1095"/>
    </row>
    <row r="59" spans="1:19" ht="17.25" thickBot="1" x14ac:dyDescent="0.35">
      <c r="A59" s="1099"/>
      <c r="B59" s="1076"/>
      <c r="C59" s="1076"/>
      <c r="D59" s="201"/>
      <c r="E59" s="202"/>
      <c r="F59" s="1101"/>
      <c r="G59" s="1099"/>
      <c r="H59" s="1099"/>
      <c r="I59" s="1099"/>
      <c r="J59" s="1099"/>
      <c r="K59" s="1099"/>
      <c r="L59" s="1099"/>
      <c r="M59" s="1092" t="s">
        <v>101</v>
      </c>
      <c r="N59" s="1092"/>
      <c r="O59" s="1092"/>
      <c r="P59" s="1092"/>
      <c r="Q59" s="203"/>
      <c r="R59" s="1099"/>
      <c r="S59" s="1099"/>
    </row>
    <row r="61" spans="1:19" x14ac:dyDescent="0.3">
      <c r="A61" s="86" t="s">
        <v>53</v>
      </c>
      <c r="O61" s="17" t="s">
        <v>128</v>
      </c>
    </row>
    <row r="62" spans="1:19" ht="14.25" customHeight="1" x14ac:dyDescent="0.3">
      <c r="A62" s="1094" t="s">
        <v>297</v>
      </c>
      <c r="B62" s="1094"/>
      <c r="C62" s="1094"/>
      <c r="D62" s="1094"/>
      <c r="E62" s="1094"/>
      <c r="F62" s="1094"/>
      <c r="G62" s="1094"/>
      <c r="H62" s="1094"/>
      <c r="I62" s="1094"/>
      <c r="J62" s="1094"/>
      <c r="K62" s="1094"/>
      <c r="L62" s="1094"/>
      <c r="M62" s="1094"/>
    </row>
    <row r="63" spans="1:19" x14ac:dyDescent="0.3">
      <c r="A63" s="1094"/>
      <c r="B63" s="1094"/>
      <c r="C63" s="1094"/>
      <c r="D63" s="1094"/>
      <c r="E63" s="1094"/>
      <c r="F63" s="1094"/>
      <c r="G63" s="1094"/>
      <c r="H63" s="1094"/>
      <c r="I63" s="1094"/>
      <c r="J63" s="1094"/>
      <c r="K63" s="1094"/>
      <c r="L63" s="1094"/>
      <c r="M63" s="1094"/>
      <c r="O63" s="1064" t="s">
        <v>443</v>
      </c>
      <c r="P63" s="1064"/>
      <c r="Q63" s="1064"/>
      <c r="R63" s="1064"/>
      <c r="S63" s="1064"/>
    </row>
    <row r="64" spans="1:19" ht="15" customHeight="1" x14ac:dyDescent="0.3">
      <c r="A64" s="1102" t="s">
        <v>267</v>
      </c>
      <c r="B64" s="1102"/>
      <c r="C64" s="1102"/>
      <c r="D64" s="1102"/>
      <c r="E64" s="1102"/>
      <c r="F64" s="1102"/>
      <c r="G64" s="1102"/>
      <c r="H64" s="1102"/>
      <c r="I64" s="1102"/>
      <c r="J64" s="1102"/>
      <c r="K64" s="1102"/>
      <c r="L64" s="1102"/>
      <c r="M64" s="1102"/>
      <c r="Q64" s="126" t="s">
        <v>121</v>
      </c>
    </row>
    <row r="65" spans="1:19" ht="14.25" customHeight="1" x14ac:dyDescent="0.3">
      <c r="A65" s="17" t="s">
        <v>220</v>
      </c>
    </row>
    <row r="66" spans="1:19" x14ac:dyDescent="0.3">
      <c r="A66" s="1094" t="s">
        <v>268</v>
      </c>
      <c r="B66" s="1094"/>
      <c r="C66" s="1094"/>
      <c r="D66" s="1094"/>
      <c r="E66" s="1094"/>
      <c r="F66" s="1094"/>
      <c r="G66" s="1094"/>
      <c r="H66" s="1094"/>
      <c r="I66" s="1094"/>
      <c r="J66" s="1094"/>
      <c r="K66" s="1094"/>
      <c r="L66" s="1094"/>
      <c r="M66" s="1094"/>
      <c r="O66" s="17" t="s">
        <v>219</v>
      </c>
    </row>
    <row r="67" spans="1:19" x14ac:dyDescent="0.3">
      <c r="O67" s="967" t="s">
        <v>444</v>
      </c>
      <c r="P67" s="967"/>
      <c r="Q67" s="967"/>
      <c r="R67" s="967"/>
      <c r="S67" s="967"/>
    </row>
  </sheetData>
  <mergeCells count="147">
    <mergeCell ref="F9:I9"/>
    <mergeCell ref="C13:D13"/>
    <mergeCell ref="K10:M11"/>
    <mergeCell ref="F12:H12"/>
    <mergeCell ref="F13:H13"/>
    <mergeCell ref="F14:H14"/>
    <mergeCell ref="F25:H25"/>
    <mergeCell ref="A9:D9"/>
    <mergeCell ref="C12:D12"/>
    <mergeCell ref="K9:S9"/>
    <mergeCell ref="N15:O15"/>
    <mergeCell ref="N25:O25"/>
    <mergeCell ref="P10:Q11"/>
    <mergeCell ref="P12:Q12"/>
    <mergeCell ref="R10:S10"/>
    <mergeCell ref="F15:H15"/>
    <mergeCell ref="F16:H16"/>
    <mergeCell ref="F17:H17"/>
    <mergeCell ref="F18:H18"/>
    <mergeCell ref="F19:H19"/>
    <mergeCell ref="P15:Q15"/>
    <mergeCell ref="N10:O11"/>
    <mergeCell ref="I10:I11"/>
    <mergeCell ref="F10:H11"/>
    <mergeCell ref="A1:S1"/>
    <mergeCell ref="A2:S2"/>
    <mergeCell ref="A3:S3"/>
    <mergeCell ref="P7:Q7"/>
    <mergeCell ref="R7:S7"/>
    <mergeCell ref="K5:O5"/>
    <mergeCell ref="B5:C5"/>
    <mergeCell ref="B7:C7"/>
    <mergeCell ref="D5:F5"/>
    <mergeCell ref="I5:J5"/>
    <mergeCell ref="D7:H7"/>
    <mergeCell ref="I7:J7"/>
    <mergeCell ref="K7:O7"/>
    <mergeCell ref="P14:Q14"/>
    <mergeCell ref="P25:Q25"/>
    <mergeCell ref="I28:J28"/>
    <mergeCell ref="P13:Q13"/>
    <mergeCell ref="F20:H20"/>
    <mergeCell ref="F21:H21"/>
    <mergeCell ref="F22:H22"/>
    <mergeCell ref="F23:H23"/>
    <mergeCell ref="F24:H24"/>
    <mergeCell ref="K16:M16"/>
    <mergeCell ref="K17:M17"/>
    <mergeCell ref="K18:M18"/>
    <mergeCell ref="P22:Q22"/>
    <mergeCell ref="P23:Q23"/>
    <mergeCell ref="N22:O22"/>
    <mergeCell ref="N23:O23"/>
    <mergeCell ref="K20:M20"/>
    <mergeCell ref="F27:F28"/>
    <mergeCell ref="K21:M21"/>
    <mergeCell ref="D46:E53"/>
    <mergeCell ref="G27:G28"/>
    <mergeCell ref="N12:O12"/>
    <mergeCell ref="N13:O13"/>
    <mergeCell ref="N14:O14"/>
    <mergeCell ref="I46:J53"/>
    <mergeCell ref="I38:J45"/>
    <mergeCell ref="C46:C53"/>
    <mergeCell ref="C38:C45"/>
    <mergeCell ref="H46:H53"/>
    <mergeCell ref="H38:H45"/>
    <mergeCell ref="G46:G53"/>
    <mergeCell ref="G38:G45"/>
    <mergeCell ref="F46:F53"/>
    <mergeCell ref="F38:F45"/>
    <mergeCell ref="F29:F37"/>
    <mergeCell ref="K12:M12"/>
    <mergeCell ref="K13:M13"/>
    <mergeCell ref="K14:M14"/>
    <mergeCell ref="K15:M15"/>
    <mergeCell ref="K28:L28"/>
    <mergeCell ref="K29:L37"/>
    <mergeCell ref="G29:G37"/>
    <mergeCell ref="H29:H37"/>
    <mergeCell ref="A38:A45"/>
    <mergeCell ref="B29:B37"/>
    <mergeCell ref="A29:A37"/>
    <mergeCell ref="C29:C37"/>
    <mergeCell ref="C10:D11"/>
    <mergeCell ref="A10:B11"/>
    <mergeCell ref="A14:B14"/>
    <mergeCell ref="C14:D14"/>
    <mergeCell ref="A27:A28"/>
    <mergeCell ref="B27:B28"/>
    <mergeCell ref="C27:C28"/>
    <mergeCell ref="D27:E28"/>
    <mergeCell ref="A25:B25"/>
    <mergeCell ref="A15:B15"/>
    <mergeCell ref="C15:D15"/>
    <mergeCell ref="A16:B16"/>
    <mergeCell ref="C16:D16"/>
    <mergeCell ref="B38:B45"/>
    <mergeCell ref="D29:E37"/>
    <mergeCell ref="D38:E45"/>
    <mergeCell ref="A13:B13"/>
    <mergeCell ref="A12:B12"/>
    <mergeCell ref="C25:D25"/>
    <mergeCell ref="O67:S67"/>
    <mergeCell ref="R38:S45"/>
    <mergeCell ref="R29:S37"/>
    <mergeCell ref="R46:S53"/>
    <mergeCell ref="K46:L53"/>
    <mergeCell ref="K38:L45"/>
    <mergeCell ref="M53:P53"/>
    <mergeCell ref="M37:P37"/>
    <mergeCell ref="M45:P45"/>
    <mergeCell ref="A66:M66"/>
    <mergeCell ref="A62:M63"/>
    <mergeCell ref="A46:A53"/>
    <mergeCell ref="B46:B53"/>
    <mergeCell ref="H54:H59"/>
    <mergeCell ref="I54:J59"/>
    <mergeCell ref="K54:L59"/>
    <mergeCell ref="R54:S59"/>
    <mergeCell ref="M59:P59"/>
    <mergeCell ref="A54:A59"/>
    <mergeCell ref="B54:B59"/>
    <mergeCell ref="C54:C59"/>
    <mergeCell ref="F54:F59"/>
    <mergeCell ref="G54:G59"/>
    <mergeCell ref="A64:M64"/>
    <mergeCell ref="O63:S63"/>
    <mergeCell ref="K19:M19"/>
    <mergeCell ref="N16:O16"/>
    <mergeCell ref="N17:O17"/>
    <mergeCell ref="N18:O18"/>
    <mergeCell ref="N19:O19"/>
    <mergeCell ref="N20:O20"/>
    <mergeCell ref="N21:O21"/>
    <mergeCell ref="P16:Q16"/>
    <mergeCell ref="P17:Q17"/>
    <mergeCell ref="P18:Q18"/>
    <mergeCell ref="P19:Q19"/>
    <mergeCell ref="P20:Q20"/>
    <mergeCell ref="P21:Q21"/>
    <mergeCell ref="K25:M25"/>
    <mergeCell ref="H27:L27"/>
    <mergeCell ref="M27:M28"/>
    <mergeCell ref="R27:S28"/>
    <mergeCell ref="N27:Q27"/>
    <mergeCell ref="I29:J37"/>
  </mergeCells>
  <printOptions horizontalCentered="1"/>
  <pageMargins left="0.15" right="0.16" top="0.24" bottom="0.36" header="0.17" footer="0.25"/>
  <pageSetup paperSize="9" scale="79" orientation="landscape" horizontalDpi="300" verticalDpi="300" r:id="rId1"/>
  <rowBreaks count="1" manualBreakCount="1">
    <brk id="3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3"/>
  <sheetViews>
    <sheetView view="pageLayout" workbookViewId="0">
      <selection activeCell="Y7" sqref="Y7"/>
    </sheetView>
  </sheetViews>
  <sheetFormatPr defaultRowHeight="15" x14ac:dyDescent="0.25"/>
  <sheetData>
    <row r="4" spans="3:4" x14ac:dyDescent="0.25">
      <c r="C4" t="s">
        <v>819</v>
      </c>
    </row>
    <row r="5" spans="3:4" x14ac:dyDescent="0.25">
      <c r="D5" t="s">
        <v>820</v>
      </c>
    </row>
    <row r="6" spans="3:4" x14ac:dyDescent="0.25">
      <c r="C6" t="s">
        <v>298</v>
      </c>
    </row>
    <row r="8" spans="3:4" x14ac:dyDescent="0.25">
      <c r="C8" t="s">
        <v>821</v>
      </c>
    </row>
    <row r="9" spans="3:4" x14ac:dyDescent="0.25">
      <c r="D9" t="s">
        <v>822</v>
      </c>
    </row>
    <row r="10" spans="3:4" x14ac:dyDescent="0.25">
      <c r="C10" t="s">
        <v>823</v>
      </c>
    </row>
    <row r="11" spans="3:4" x14ac:dyDescent="0.25">
      <c r="D11" t="s">
        <v>824</v>
      </c>
    </row>
    <row r="12" spans="3:4" x14ac:dyDescent="0.25">
      <c r="C12" t="s">
        <v>825</v>
      </c>
    </row>
    <row r="13" spans="3:4" x14ac:dyDescent="0.25">
      <c r="D13" t="s">
        <v>826</v>
      </c>
    </row>
  </sheetData>
  <printOptions horizontalCentered="1"/>
  <pageMargins left="1" right="0.7" top="0.75" bottom="0.75" header="0.3" footer="0.3"/>
  <pageSetup scale="7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School Form 1 (SF1)</vt:lpstr>
      <vt:lpstr>School Form 2 (SF2)</vt:lpstr>
      <vt:lpstr>School Form 3 (SF3)</vt:lpstr>
      <vt:lpstr>School Form 4 (SF 4)</vt:lpstr>
      <vt:lpstr>School Form 5 (SF5)</vt:lpstr>
      <vt:lpstr>School Form 6 (SF6)</vt:lpstr>
      <vt:lpstr>School Form 7 (SF7)</vt:lpstr>
      <vt:lpstr>important notes</vt:lpstr>
      <vt:lpstr>'important notes'!Print_Area</vt:lpstr>
      <vt:lpstr>'School Form 2 (SF2)'!Print_Area</vt:lpstr>
      <vt:lpstr>'School Form 3 (SF3)'!Print_Area</vt:lpstr>
      <vt:lpstr>'School Form 4 (SF 4)'!Print_Area</vt:lpstr>
      <vt:lpstr>'School Form 5 (SF5)'!Print_Area</vt:lpstr>
      <vt:lpstr>'School Form 1 (SF1)'!Print_Titles</vt:lpstr>
      <vt:lpstr>'School Form 2 (SF2)'!Print_Titles</vt:lpstr>
      <vt:lpstr>'School Form 3 (SF3)'!Print_Titles</vt:lpstr>
      <vt:lpstr>'School Form 5 (SF5)'!Print_Titles</vt:lpstr>
      <vt:lpstr>'School Form 7 (SF7)'!Print_Titles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Deped</dc:creator>
  <cp:lastModifiedBy>user</cp:lastModifiedBy>
  <cp:lastPrinted>2014-02-20T02:49:39Z</cp:lastPrinted>
  <dcterms:created xsi:type="dcterms:W3CDTF">2012-07-23T16:09:53Z</dcterms:created>
  <dcterms:modified xsi:type="dcterms:W3CDTF">2014-03-05T18:15:10Z</dcterms:modified>
</cp:coreProperties>
</file>